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INFORMACIÓN PÚBLICA DGRTN\AÑO 2024\INFORMACION PUBLICA DE OFICIO\4 ABRIL 2024\DECRETO 57-2018 LEY DE INFORMACION PUBLICA\10-04\"/>
    </mc:Choice>
  </mc:AlternateContent>
  <xr:revisionPtr revIDLastSave="0" documentId="8_{84967E97-0544-4C1A-88B4-8F82F4F06A3F}" xr6:coauthVersionLast="47" xr6:coauthVersionMax="47" xr10:uidLastSave="{00000000-0000-0000-0000-000000000000}"/>
  <bookViews>
    <workbookView xWindow="-120" yWindow="-120" windowWidth="24240" windowHeight="13020" xr2:uid="{80A77BAB-F804-4A8E-8A59-BAC0E2ABBE9D}"/>
  </bookViews>
  <sheets>
    <sheet name="Hoja1" sheetId="1" r:id="rId1"/>
  </sheets>
  <definedNames>
    <definedName name="_xlnm.Print_Area" localSheetId="0">Hoja1!$A$1:$T$211</definedName>
    <definedName name="_xlnm.Print_Titles" localSheetId="0">Hoja1!$1:$10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4" i="1" l="1"/>
  <c r="U91" i="1"/>
  <c r="U90" i="1"/>
  <c r="U93" i="1"/>
  <c r="U92" i="1"/>
  <c r="U95" i="1"/>
  <c r="U87" i="1"/>
  <c r="U89" i="1"/>
  <c r="U88" i="1"/>
  <c r="U106" i="1"/>
  <c r="U105" i="1"/>
  <c r="U102" i="1"/>
  <c r="U99" i="1"/>
  <c r="U104" i="1"/>
  <c r="U101" i="1"/>
  <c r="U103" i="1"/>
  <c r="U86" i="1"/>
  <c r="U84" i="1"/>
  <c r="U80" i="1"/>
  <c r="U81" i="1"/>
  <c r="U79" i="1" l="1"/>
  <c r="U78" i="1"/>
  <c r="U49" i="1"/>
  <c r="U82" i="1"/>
  <c r="U83" i="1" l="1"/>
  <c r="U98" i="1"/>
  <c r="U113" i="1"/>
  <c r="U116" i="1"/>
  <c r="U118" i="1"/>
  <c r="U115" i="1"/>
  <c r="U96" i="1"/>
  <c r="U109" i="1"/>
  <c r="U114" i="1"/>
  <c r="U119" i="1"/>
  <c r="U117" i="1"/>
  <c r="U97" i="1"/>
  <c r="U124" i="1"/>
  <c r="U126" i="1"/>
  <c r="U125" i="1"/>
  <c r="U112" i="1"/>
  <c r="U77" i="1"/>
  <c r="U74" i="1"/>
  <c r="U73" i="1"/>
  <c r="U110" i="1"/>
  <c r="U108" i="1"/>
  <c r="U69" i="1"/>
  <c r="U70" i="1"/>
  <c r="U64" i="1"/>
  <c r="U68" i="1"/>
  <c r="U67" i="1"/>
  <c r="U66" i="1"/>
  <c r="U65" i="1"/>
  <c r="U71" i="1"/>
  <c r="U120" i="1"/>
  <c r="U40" i="1"/>
  <c r="U75" i="1"/>
  <c r="U62" i="1"/>
  <c r="U61" i="1"/>
  <c r="U45" i="1"/>
  <c r="U123" i="1"/>
  <c r="U122" i="1"/>
  <c r="U38" i="1"/>
  <c r="U107" i="1"/>
  <c r="U60" i="1"/>
  <c r="U85" i="1"/>
  <c r="U63" i="1"/>
  <c r="U58" i="1"/>
  <c r="U57" i="1"/>
  <c r="U56" i="1"/>
  <c r="U55" i="1"/>
  <c r="U54" i="1"/>
  <c r="U53" i="1"/>
  <c r="U52" i="1"/>
  <c r="U121" i="1"/>
  <c r="U51" i="1"/>
  <c r="U72" i="1"/>
  <c r="U50" i="1"/>
  <c r="U76" i="1"/>
  <c r="U48" i="1"/>
  <c r="U46" i="1"/>
  <c r="U47" i="1"/>
  <c r="U44" i="1"/>
  <c r="U43" i="1"/>
  <c r="U42" i="1"/>
  <c r="U59" i="1" l="1"/>
  <c r="U41" i="1"/>
  <c r="U39" i="1"/>
  <c r="C146" i="1"/>
  <c r="E144" i="1"/>
  <c r="E197" i="1"/>
  <c r="E196" i="1"/>
  <c r="E195" i="1"/>
  <c r="E194" i="1"/>
  <c r="C199" i="1"/>
  <c r="C198" i="1"/>
  <c r="C194" i="1"/>
  <c r="C144" i="1" l="1"/>
  <c r="C147" i="1"/>
  <c r="C145" i="1"/>
  <c r="C195" i="1"/>
  <c r="C197" i="1"/>
  <c r="C196" i="1"/>
  <c r="C193" i="1"/>
  <c r="C121" i="1" l="1"/>
  <c r="N34" i="1"/>
  <c r="K34" i="1"/>
  <c r="E34" i="1"/>
  <c r="R7" i="1"/>
</calcChain>
</file>

<file path=xl/sharedStrings.xml><?xml version="1.0" encoding="utf-8"?>
<sst xmlns="http://schemas.openxmlformats.org/spreadsheetml/2006/main" count="794" uniqueCount="265">
  <si>
    <t>DIRECCION GENERAL DE RADIODIFUSIÓN Y TELEVISIÓN NACIONAL  | UNIDAD EJECUTORA 207</t>
  </si>
  <si>
    <t>Edificio de Tipografía Nacional, Tercer Nivel, 18 Calle 6-72, Cdad. de Guatemala</t>
  </si>
  <si>
    <t>Horario de Atencion: 8:00 a.m a 5:00 p.m</t>
  </si>
  <si>
    <t>LISTADO DE PERSONAL POR RENGLÓN PRESUPUESTARIO</t>
  </si>
  <si>
    <t>No.</t>
  </si>
  <si>
    <t>NOMBRE</t>
  </si>
  <si>
    <t>PUESTO OFICIAL</t>
  </si>
  <si>
    <t>SALARIO BASE PAGADO</t>
  </si>
  <si>
    <t>DIETAS</t>
  </si>
  <si>
    <t>Complem. Específicos al Personal por Jornal  Decreto No. 037-2,001</t>
  </si>
  <si>
    <t>BONO MONETARIO</t>
  </si>
  <si>
    <t>BONIF. PROFESIONAL</t>
  </si>
  <si>
    <t>Bono Resp. Cumunic. Radiof. Y Televisiva</t>
  </si>
  <si>
    <t>BONIFICACION ESPECIFICA DE COMUNICACIONES</t>
  </si>
  <si>
    <t>BONO ACUERDO GUBERNATIVO 66-2000</t>
  </si>
  <si>
    <t>COMPL. SALAR</t>
  </si>
  <si>
    <t>BONO ACUERDO GUBERNATIVO 66-2000 PERSONAL TEMPORAL</t>
  </si>
  <si>
    <t>BONO DE ANTIGUEDAD</t>
  </si>
  <si>
    <t>ASIGNACIÓN "BONO MONETARIO POR AJUSTE AL SALARIO MINIMO TEMPORAL Y CONDICIONADO</t>
  </si>
  <si>
    <t>BONO AJUSTE AL SALARIO MINIMO MCIV</t>
  </si>
  <si>
    <t>COMPLEMENTO POR CALIDAD PROFESIONAL AL PERSONAL TE</t>
  </si>
  <si>
    <t>GASTOS DE REPRESENTACION</t>
  </si>
  <si>
    <t>REMUNERACIONES (VIATICOS)</t>
  </si>
  <si>
    <t>RENGLÓN 011</t>
  </si>
  <si>
    <t>Miriam Carina Rodríguez Balcarcel</t>
  </si>
  <si>
    <t>Jefe Técnico Profesional III - Administración</t>
  </si>
  <si>
    <t>N/A</t>
  </si>
  <si>
    <t>Mario David López Arriola</t>
  </si>
  <si>
    <t>Asistente Profesional IV - Administración</t>
  </si>
  <si>
    <t>Ericka Mariza Flores González de Castro</t>
  </si>
  <si>
    <t>Asistente Profesional II - Periodismo</t>
  </si>
  <si>
    <t>Lester Eyesil Díaz Solis</t>
  </si>
  <si>
    <t>Trabajador Especializado III 6 Hrs.- Grabación y Sonido</t>
  </si>
  <si>
    <t>Erick Raul Ortiz López</t>
  </si>
  <si>
    <t>Técnico II 6 Hrs. - Locución</t>
  </si>
  <si>
    <t>Dina Elizabeth Rodas Padilla</t>
  </si>
  <si>
    <t>Trabajador Operativo III - Conserjería</t>
  </si>
  <si>
    <t>Ericka Maritza Barrios López de Pérez</t>
  </si>
  <si>
    <t>Q      -</t>
  </si>
  <si>
    <t>Isaac López Sánchez</t>
  </si>
  <si>
    <t>Irma Yolanda García Tánchez</t>
  </si>
  <si>
    <t>Técnico I - Locución</t>
  </si>
  <si>
    <t>Angel Estuardo Durán</t>
  </si>
  <si>
    <t>Técnico I 5 Hrs. - Locución</t>
  </si>
  <si>
    <t>Francisco Javier Batres Andrade</t>
  </si>
  <si>
    <t>Abner Roberto Xicará Racancoj</t>
  </si>
  <si>
    <t>Trabajador Especializado III 4 Hrs.- Grabación y Sonido</t>
  </si>
  <si>
    <t>Cesar Rene Gomez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</si>
  <si>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</si>
  <si>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</si>
  <si>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</si>
  <si>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</si>
  <si>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</si>
  <si>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</si>
  <si>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Carlos Enríque Orozco Dionicio</t>
  </si>
  <si>
    <t>Técnico II - Radiodifusión</t>
  </si>
  <si>
    <t>Alberto Oscar Sapon Cuc</t>
  </si>
  <si>
    <t>Victoriano Cipriano Santizo Santizo</t>
  </si>
  <si>
    <t>Blanca Elizabeth Portillo Aguilar</t>
  </si>
  <si>
    <t>Oficinista III - Contabilidad</t>
  </si>
  <si>
    <t>Agustin Ignacio Tzul Tzul</t>
  </si>
  <si>
    <t>Técnico II-Radiodifusión</t>
  </si>
  <si>
    <t>RENGLÓN 021</t>
  </si>
  <si>
    <t>Luis David Vallejo Parras</t>
  </si>
  <si>
    <t>Jefe Financiero</t>
  </si>
  <si>
    <t>RENGLÓN 022</t>
  </si>
  <si>
    <t>Jorge Adolfo Molina Leonardo</t>
  </si>
  <si>
    <t>Director Ejecutivo IV</t>
  </si>
  <si>
    <t>RENGLÓN 031</t>
  </si>
  <si>
    <t>Ahjnin Manuel Abdala Catu Ordoñez</t>
  </si>
  <si>
    <t>Enca. II Maq. Y Equipo</t>
  </si>
  <si>
    <t>Q</t>
  </si>
  <si>
    <t>Alfredo Tzalam</t>
  </si>
  <si>
    <t>Annabella Andrade Palma Prado</t>
  </si>
  <si>
    <t>Antonio Franklin López Gálvez</t>
  </si>
  <si>
    <t>Byron Antonio Diéguez Morales</t>
  </si>
  <si>
    <t>Eduardo Isaías López Sandoval</t>
  </si>
  <si>
    <t>Emiliano Iquí Ichich</t>
  </si>
  <si>
    <t>Estefany Mishelle del Cid Hernández</t>
  </si>
  <si>
    <t>Gervin Ovidio Gómez González</t>
  </si>
  <si>
    <t>Gilberto Gamaliel Fuentes Arriola</t>
  </si>
  <si>
    <t>Héctor Vinicio Vides Girón</t>
  </si>
  <si>
    <t>Manfredo Enrique Miranda Ramirez</t>
  </si>
  <si>
    <t xml:space="preserve">Aux. Op. Maq. Equipo </t>
  </si>
  <si>
    <t>Jorge Mario Farfán</t>
  </si>
  <si>
    <t>José Ruben Castillo Chávez</t>
  </si>
  <si>
    <t>Juan Luis De León Vásquez</t>
  </si>
  <si>
    <t>Kenny Omar Galindo Rivera</t>
  </si>
  <si>
    <t>Lazaro Obdulio Salvatierra Morales</t>
  </si>
  <si>
    <t>Luis Ismael Monterroso Barillas</t>
  </si>
  <si>
    <t xml:space="preserve">Luis Javier Bonilla Salazar </t>
  </si>
  <si>
    <t>Mara Patricia Ramos Cruz de Andrino</t>
  </si>
  <si>
    <t>Mario Fernando Pérez Aguilar</t>
  </si>
  <si>
    <t xml:space="preserve">Giancarlo Domenico Santiago Fernandez </t>
  </si>
  <si>
    <t>Mauricio André Moran López</t>
  </si>
  <si>
    <t>AUXILIAR DE OPERACIONES DE MAQUINARIA Y EQUIPO</t>
  </si>
  <si>
    <t>Manuel de Jesus Del Cid Cholon</t>
  </si>
  <si>
    <t>Carlos Geovanni Gomez Morales</t>
  </si>
  <si>
    <t>Luis Alberto Barillas de León</t>
  </si>
  <si>
    <t>Obed Josué Figueroa Sánchez</t>
  </si>
  <si>
    <t>Eddy Herson Barillas Robledo</t>
  </si>
  <si>
    <t>Rolando Marroquin Guzman</t>
  </si>
  <si>
    <t xml:space="preserve">Orlando Cabrera Arana </t>
  </si>
  <si>
    <t>Marta Lorena Rivas Paz</t>
  </si>
  <si>
    <t>Heidy Paola Canrey Gonzalez</t>
  </si>
  <si>
    <t>Aux. Op. Maq. Equipo</t>
  </si>
  <si>
    <t>Gady Leticia Vasquez Chiyal</t>
  </si>
  <si>
    <t>Jose Adolfo Gonzalez Sian</t>
  </si>
  <si>
    <t>Diego de León Ventura</t>
  </si>
  <si>
    <t>Brayan Denilson Iztep Yax</t>
  </si>
  <si>
    <t>Diego Josúe Jolón Muralles</t>
  </si>
  <si>
    <t>Josúe Alberto Batres Barrientos</t>
  </si>
  <si>
    <t>Willian Omar Vargas Rodríguez</t>
  </si>
  <si>
    <t>Yesmy Verónica López Batres</t>
  </si>
  <si>
    <t xml:space="preserve">Enc. II Maq. Y Equipo </t>
  </si>
  <si>
    <t>Jorge Raúl López</t>
  </si>
  <si>
    <t>Odilio Mariano Miranda López</t>
  </si>
  <si>
    <t>Omar Gudiel Andrade Mérida</t>
  </si>
  <si>
    <t xml:space="preserve">Enc. II de Op. Maq. </t>
  </si>
  <si>
    <t>Victor Hugo Ventura de Leon</t>
  </si>
  <si>
    <t>Virgilio Rosalio Orozco López</t>
  </si>
  <si>
    <t>Adelia Lisbeth Barrios Palacios</t>
  </si>
  <si>
    <t>Maria Fernanda Merida Sandoval</t>
  </si>
  <si>
    <t>Manuel Antonio Quintana Alvarez</t>
  </si>
  <si>
    <t>Adiel Abisai Barrios Lopez</t>
  </si>
  <si>
    <t>Domingo Aurelio Caxaj   Tax</t>
  </si>
  <si>
    <t>Gaspar Benjamín Batz  Gutiérrez</t>
  </si>
  <si>
    <t>Geovany José María Rosales Tzoc</t>
  </si>
  <si>
    <t>Hebert Adiel Antonio Ojeda Báten</t>
  </si>
  <si>
    <t>José Raymundo Pú Juárez</t>
  </si>
  <si>
    <t>Juan Nicolas Gutierrez Carrillo</t>
  </si>
  <si>
    <t>Ricardo Josafat Tzunún  Toyom</t>
  </si>
  <si>
    <t>Estefany Concepción Tax Garcia</t>
  </si>
  <si>
    <t>Rafael Isaías Gutiérrez Gutiérrez</t>
  </si>
  <si>
    <t>Juan Antonio Pol</t>
  </si>
  <si>
    <t>Miguel Arturo Alvarez Jocol</t>
  </si>
  <si>
    <t>Alicia Isabel Sosa Soto</t>
  </si>
  <si>
    <t xml:space="preserve">Q     - </t>
  </si>
  <si>
    <t>Andres de Jesus Romero Salazar</t>
  </si>
  <si>
    <t>Brenda Lizayra Lemus Cacao</t>
  </si>
  <si>
    <t>Carlos Rene Rodriguez Peralta</t>
  </si>
  <si>
    <t>Danilo Enrique Castellano Romero</t>
  </si>
  <si>
    <t>Jari Yovani Calel Juárez</t>
  </si>
  <si>
    <t>Jose Martir Salinas Caal</t>
  </si>
  <si>
    <t>Eber Isaac Osorio Juarez</t>
  </si>
  <si>
    <t>Mynor Aparicio Morales Hernandez</t>
  </si>
  <si>
    <t xml:space="preserve">Pablo Felipe Velis </t>
  </si>
  <si>
    <t>Ronaldo Rafael López Morales</t>
  </si>
  <si>
    <t xml:space="preserve">Ervin Ubaldo Pérez Velásquez </t>
  </si>
  <si>
    <t xml:space="preserve">María Magdalena de Jesus Ramos Pineda de López </t>
  </si>
  <si>
    <t xml:space="preserve">Edwin Guillermo Alvarez García </t>
  </si>
  <si>
    <t>Jacobo Soto Castro</t>
  </si>
  <si>
    <t>Cesar Leonardo Lucas Mejía</t>
  </si>
  <si>
    <t>Alfonso Quijivix  Domingo</t>
  </si>
  <si>
    <t>Mayra Aracely Romero Ordoñez</t>
  </si>
  <si>
    <t>Carlos Armando Batz Mejia</t>
  </si>
  <si>
    <t xml:space="preserve">Bartolo Patricio Quijivix Quijivix </t>
  </si>
  <si>
    <t>Selvyn Orlando Beletzuy Pérez</t>
  </si>
  <si>
    <t>Dayana Sarahi Toledo Bosarreyes</t>
  </si>
  <si>
    <t>Edy Alejandro Vásquez Corado</t>
  </si>
  <si>
    <t>Gabriela Celeste Gómez Palma</t>
  </si>
  <si>
    <t>SUBGRUPO 18</t>
  </si>
  <si>
    <t>Hugo Binicio Donis Aquino</t>
  </si>
  <si>
    <t>Servicios Técnicos en el Departamento de Radios Nacionales</t>
  </si>
  <si>
    <t>Rene Alberto Gonzalez Valle</t>
  </si>
  <si>
    <t>Servicios Técnicos en la Unidad de Auditoría Interna</t>
  </si>
  <si>
    <t>Hugo Onerio Hernández Ramos</t>
  </si>
  <si>
    <t>Servicios profesionales en la Subdirección Administrativa Financiera</t>
  </si>
  <si>
    <t>Boris Adolfo De León Gutiérrez</t>
  </si>
  <si>
    <t>Servicios Profesionales en la Unidad de Asesoría Jurídica</t>
  </si>
  <si>
    <t>Brenda Lorena Muñoz Celada De Aucar</t>
  </si>
  <si>
    <t>Servicios Técnicos en el Departamento de Producción</t>
  </si>
  <si>
    <t>Silvia Lucrecia Pérez Telón De Coc</t>
  </si>
  <si>
    <t>Servicios Profesionales en el Departamento de Producción</t>
  </si>
  <si>
    <t>Claudia Johanna Massis López De Colindres</t>
  </si>
  <si>
    <t>Fredy Hermógenes García Lémus</t>
  </si>
  <si>
    <t>Aura Alicia  Cordón González</t>
  </si>
  <si>
    <t>Servicios Técnicos En El Departamento Administrativo</t>
  </si>
  <si>
    <t>Billy Noé  Rodríguez García</t>
  </si>
  <si>
    <t>Servicios Técnicos En El Departamento De Recursos Humanos</t>
  </si>
  <si>
    <t>Raúl Antonio Rodríguez Martínez</t>
  </si>
  <si>
    <t>Harvin Geovani Ramiro Morataya Ibañez</t>
  </si>
  <si>
    <t>Servicios Técnicos En La Unidad De Tecnología De La Información</t>
  </si>
  <si>
    <t>Willian Dario Padilla de Luca</t>
  </si>
  <si>
    <t>Servicios Profesionales En El Departamento De Recursos Humanos</t>
  </si>
  <si>
    <t>Otto Fernando Soberanis Olaverri</t>
  </si>
  <si>
    <t>Servicios Técnicos En La Dirección General</t>
  </si>
  <si>
    <t>Dina Isabel Delgado Mejía de Barrios</t>
  </si>
  <si>
    <t>Servicios Técnicos en el Departamento Producción</t>
  </si>
  <si>
    <t>RENGLÓN 029</t>
  </si>
  <si>
    <t>Rosa María Moscoso Martínez</t>
  </si>
  <si>
    <t>Héctor Rolando  Mejía Carrillo</t>
  </si>
  <si>
    <t>Servicios Técnicos En El Departamento De Producción</t>
  </si>
  <si>
    <t>Nery Gregorio  Lopez Alba</t>
  </si>
  <si>
    <t>Servicios Profesionales En La Unidad De Auditoría Interna</t>
  </si>
  <si>
    <t>Víctor Gabriel  López Fernández</t>
  </si>
  <si>
    <t>Servicios Técnicos En El Departamento Financiero</t>
  </si>
  <si>
    <t>Carlos Federico  Vides Murga</t>
  </si>
  <si>
    <t>Servicios Técnicos En El Departamento Técnico</t>
  </si>
  <si>
    <t>Andrea María Orozco Linares</t>
  </si>
  <si>
    <t>Servicios Técnicos en la Unidad de Género</t>
  </si>
  <si>
    <t>Jaime Carlos  Montúfar</t>
  </si>
  <si>
    <t>Carlos Antonio Paredes Zamora</t>
  </si>
  <si>
    <t>Edgar Abel  Estrada Romero</t>
  </si>
  <si>
    <t>Servicios Técnicos En El Departamento De Registro</t>
  </si>
  <si>
    <t>Braulio Rubén  Lucas Cardona</t>
  </si>
  <si>
    <t>Carlos Josué  Monroy Díaz</t>
  </si>
  <si>
    <t>Servicios Técnicos En El Departamento De Prensa</t>
  </si>
  <si>
    <t>Juan Carlos  Gomez Santos</t>
  </si>
  <si>
    <t>Mario José  Del Cid Urrutia</t>
  </si>
  <si>
    <t>Edgar Enrique  González Pérez</t>
  </si>
  <si>
    <t>Carlos Rafael  Echeverria Quintana</t>
  </si>
  <si>
    <t>Hugo Heriberto  Landaverde Mayorga</t>
  </si>
  <si>
    <t xml:space="preserve">Kevyn Dary Otoniel  Chon Coloch </t>
  </si>
  <si>
    <t>Servicios Técnicos En El Departamento  Producción</t>
  </si>
  <si>
    <t>José Luis  Arevalo Portillo</t>
  </si>
  <si>
    <t>Servicios Profesionales En El Departamento De Prensa</t>
  </si>
  <si>
    <t xml:space="preserve">Viviana Victoria  Morales García </t>
  </si>
  <si>
    <t>Manuel Adolfo  Jimenez Jimenez</t>
  </si>
  <si>
    <t>Wendy Renata  Gálvez</t>
  </si>
  <si>
    <t xml:space="preserve">Rodrigo  Martínez Escobar </t>
  </si>
  <si>
    <t>Servicios Profesionales En El Departamento De Producción</t>
  </si>
  <si>
    <t>Carlos Humberto  Rucal Alvarez</t>
  </si>
  <si>
    <t xml:space="preserve">Edgar Josecarlos  Bran Barrios </t>
  </si>
  <si>
    <t>María Victoria  Coxaj De Paz</t>
  </si>
  <si>
    <t>Edgar Daniel  Ortiz Fagioli</t>
  </si>
  <si>
    <t>Lissa Mariana  España Cordon</t>
  </si>
  <si>
    <t>Servicios Técnicos En La Unidad De Asesoría Jurídica</t>
  </si>
  <si>
    <t>Saulo  Ulises  Aguilar Umul</t>
  </si>
  <si>
    <t>Kevin Geovany  Súchite</t>
  </si>
  <si>
    <t xml:space="preserve">Juan Carlos  Garóz Garrido </t>
  </si>
  <si>
    <t>Servicios Profesionales En La Unidad De Planificación Y Desarrollo Institucional</t>
  </si>
  <si>
    <t>Edgar Arnoldo Sánchez Girón</t>
  </si>
  <si>
    <t>Luis Alejandro Gómez Figueroa</t>
  </si>
  <si>
    <t>Blanca Beatríz Rodas Rodríguez</t>
  </si>
  <si>
    <t>Roberto Canahuí Paredes</t>
  </si>
  <si>
    <t>Servicios Profesionales en el Departamento de Recursos Humanos</t>
  </si>
  <si>
    <t>Héctor Roberto Lau Arévalo</t>
  </si>
  <si>
    <t>Servicios Profesionales en la Subdirección Técnica</t>
  </si>
  <si>
    <t xml:space="preserve"> </t>
  </si>
  <si>
    <t>Vinicio Esaú Alvizures Valle</t>
  </si>
  <si>
    <t>Q        -</t>
  </si>
  <si>
    <t>Aura Vanessa Molina Escobar de Alemán</t>
  </si>
  <si>
    <t>Edgar Estuardo Elias Chacón</t>
  </si>
  <si>
    <t>Edison Domingo Moreno Alvarez</t>
  </si>
  <si>
    <t>Gabriel Alejandro Herández Monterroso</t>
  </si>
  <si>
    <t>Camilo Andreé España Muñoz</t>
  </si>
  <si>
    <t>Yissela Bersabé Campos Gómez</t>
  </si>
  <si>
    <t>Estuardo René Guerra González</t>
  </si>
  <si>
    <t>Servicios Técnicos en el Departamento de Prensa</t>
  </si>
  <si>
    <r>
      <t>(</t>
    </r>
    <r>
      <rPr>
        <b/>
        <sz val="22"/>
        <color theme="7" tint="-0.499984740745262"/>
        <rFont val="Aptos Narrow"/>
        <family val="2"/>
      </rPr>
      <t>Artículo 10, numeral 4</t>
    </r>
    <r>
      <rPr>
        <b/>
        <sz val="22"/>
        <color rgb="FF002060"/>
        <rFont val="Aptos Narrow"/>
        <family val="2"/>
      </rPr>
      <t>, ley de acceso a la Información Pública)</t>
    </r>
  </si>
  <si>
    <t>Sergio Mauricio Osorio Ambrocio</t>
  </si>
  <si>
    <t>Kleyb Engelbert Ic Giron</t>
  </si>
  <si>
    <t>Edwin Rolando Rosales Quezada</t>
  </si>
  <si>
    <t>Alexis Samantha Velasquez carranza De De Leon</t>
  </si>
  <si>
    <t>Handy Maity López Herrrera</t>
  </si>
  <si>
    <t>Yeymi Paola López Machaca</t>
  </si>
  <si>
    <t>Abril  -  Año 2024</t>
  </si>
  <si>
    <t>Heidi Fabiola Orozco Rosales</t>
  </si>
  <si>
    <t>Ingrid Carolina Argueta Ramírez de De Léon</t>
  </si>
  <si>
    <r>
      <t xml:space="preserve">Teléfono: </t>
    </r>
    <r>
      <rPr>
        <b/>
        <sz val="31"/>
        <color theme="8" tint="-0.499984740745262"/>
        <rFont val="Aptos Narrow"/>
        <family val="2"/>
      </rPr>
      <t>2290-8282</t>
    </r>
  </si>
  <si>
    <r>
      <t xml:space="preserve">Director: </t>
    </r>
    <r>
      <rPr>
        <b/>
        <sz val="31"/>
        <color theme="8" tint="-0.499984740745262"/>
        <rFont val="Aptos Narrow"/>
        <family val="2"/>
      </rPr>
      <t>Jorge Adolfo Molina Leonardo</t>
    </r>
  </si>
  <si>
    <r>
      <t xml:space="preserve">Encargado: </t>
    </r>
    <r>
      <rPr>
        <b/>
        <sz val="31"/>
        <color theme="8" tint="-0.499984740745262"/>
        <rFont val="Aptos Narrow"/>
        <family val="2"/>
      </rPr>
      <t xml:space="preserve">Departamento de Recursos Humanos </t>
    </r>
  </si>
  <si>
    <r>
      <rPr>
        <b/>
        <sz val="24"/>
        <color rgb="FFC00000"/>
        <rFont val="Arial"/>
        <family val="2"/>
      </rPr>
      <t>OBSERVACIONES:</t>
    </r>
    <r>
      <rPr>
        <sz val="24"/>
        <color theme="8" tint="-0.499984740745262"/>
        <rFont val="Arial"/>
        <family val="2"/>
      </rPr>
      <t xml:space="preserve"> </t>
    </r>
    <r>
      <rPr>
        <b/>
        <sz val="24"/>
        <color rgb="FFFF0000"/>
        <rFont val="Arial"/>
        <family val="2"/>
      </rPr>
      <t>1.-</t>
    </r>
    <r>
      <rPr>
        <sz val="24"/>
        <color theme="8" tint="-0.499984740745262"/>
        <rFont val="Arial"/>
        <family val="2"/>
      </rPr>
      <t xml:space="preserve"> A </t>
    </r>
    <r>
      <rPr>
        <b/>
        <sz val="24"/>
        <color theme="8" tint="-0.499984740745262"/>
        <rFont val="Arial"/>
        <family val="2"/>
      </rPr>
      <t xml:space="preserve">Handy Maity López Herrera </t>
    </r>
    <r>
      <rPr>
        <sz val="24"/>
        <color theme="8" tint="-0.499984740745262"/>
        <rFont val="Arial"/>
        <family val="2"/>
      </rPr>
      <t>[</t>
    </r>
    <r>
      <rPr>
        <b/>
        <sz val="24"/>
        <color theme="2" tint="-0.499984740745262"/>
        <rFont val="Arial"/>
        <family val="2"/>
      </rPr>
      <t>Renglón 031</t>
    </r>
    <r>
      <rPr>
        <sz val="24"/>
        <color theme="8" tint="-0.499984740745262"/>
        <rFont val="Arial"/>
        <family val="2"/>
      </rPr>
      <t xml:space="preserve">] le fue cancelado el sueldo correspondiente a marzo y abril 2024. </t>
    </r>
    <r>
      <rPr>
        <b/>
        <sz val="24"/>
        <color rgb="FFFF0000"/>
        <rFont val="Arial"/>
        <family val="2"/>
      </rPr>
      <t>2.-</t>
    </r>
    <r>
      <rPr>
        <sz val="24"/>
        <color theme="8" tint="-0.499984740745262"/>
        <rFont val="Arial"/>
        <family val="2"/>
      </rPr>
      <t xml:space="preserve"> A </t>
    </r>
    <r>
      <rPr>
        <b/>
        <sz val="24"/>
        <color theme="8" tint="-0.499984740745262"/>
        <rFont val="Arial"/>
        <family val="2"/>
      </rPr>
      <t>Edson Gustavo Aldana Girón</t>
    </r>
    <r>
      <rPr>
        <sz val="24"/>
        <color theme="8" tint="-0.499984740745262"/>
        <rFont val="Arial"/>
        <family val="2"/>
      </rPr>
      <t xml:space="preserve"> [</t>
    </r>
    <r>
      <rPr>
        <b/>
        <sz val="24"/>
        <color theme="2" tint="-0.499984740745262"/>
        <rFont val="Arial"/>
        <family val="2"/>
      </rPr>
      <t>Renglón Subgrupo 18</t>
    </r>
    <r>
      <rPr>
        <sz val="24"/>
        <color theme="8" tint="-0.499984740745262"/>
        <rFont val="Arial"/>
        <family val="2"/>
      </rPr>
      <t xml:space="preserve">]  le fueron cancelados los honorarios por los servicios prestados en marzo y abril 2024. </t>
    </r>
    <r>
      <rPr>
        <b/>
        <sz val="24"/>
        <color rgb="FFFF0000"/>
        <rFont val="Arial"/>
        <family val="2"/>
      </rPr>
      <t>3.-</t>
    </r>
    <r>
      <rPr>
        <sz val="24"/>
        <color theme="8" tint="-0.499984740745262"/>
        <rFont val="Arial"/>
        <family val="2"/>
      </rPr>
      <t xml:space="preserve"> </t>
    </r>
    <r>
      <rPr>
        <b/>
        <sz val="24"/>
        <color rgb="FFC00000"/>
        <rFont val="Arial"/>
        <family val="2"/>
      </rPr>
      <t>a]</t>
    </r>
    <r>
      <rPr>
        <b/>
        <sz val="24"/>
        <color theme="8" tint="-0.499984740745262"/>
        <rFont val="Arial"/>
        <family val="2"/>
      </rPr>
      <t xml:space="preserve"> Lina Fabiola Toledo Mazariegos</t>
    </r>
    <r>
      <rPr>
        <b/>
        <sz val="24"/>
        <color rgb="FFC00000"/>
        <rFont val="Arial"/>
        <family val="2"/>
      </rPr>
      <t xml:space="preserve"> b]</t>
    </r>
    <r>
      <rPr>
        <b/>
        <sz val="24"/>
        <color theme="8" tint="-0.499984740745262"/>
        <rFont val="Arial"/>
        <family val="2"/>
      </rPr>
      <t xml:space="preserve"> Dayhana María Bolaños López  </t>
    </r>
    <r>
      <rPr>
        <b/>
        <sz val="24"/>
        <color rgb="FFC00000"/>
        <rFont val="Arial"/>
        <family val="2"/>
      </rPr>
      <t xml:space="preserve">c] </t>
    </r>
    <r>
      <rPr>
        <b/>
        <sz val="24"/>
        <color theme="8" tint="-0.499984740745262"/>
        <rFont val="Arial"/>
        <family val="2"/>
      </rPr>
      <t xml:space="preserve">Eswin Daniel Dávila Vidal  </t>
    </r>
    <r>
      <rPr>
        <b/>
        <sz val="24"/>
        <color rgb="FFC00000"/>
        <rFont val="Arial"/>
        <family val="2"/>
      </rPr>
      <t>d]</t>
    </r>
    <r>
      <rPr>
        <b/>
        <sz val="24"/>
        <color theme="8" tint="-0.499984740745262"/>
        <rFont val="Arial"/>
        <family val="2"/>
      </rPr>
      <t xml:space="preserve"> Javier Augusto Pérez Méndez </t>
    </r>
    <r>
      <rPr>
        <sz val="24"/>
        <color theme="8" tint="-0.499984740745262"/>
        <rFont val="Arial"/>
        <family val="2"/>
      </rPr>
      <t xml:space="preserve"> y; a </t>
    </r>
    <r>
      <rPr>
        <b/>
        <sz val="24"/>
        <color rgb="FFC00000"/>
        <rFont val="Arial"/>
        <family val="2"/>
      </rPr>
      <t>e]</t>
    </r>
    <r>
      <rPr>
        <sz val="24"/>
        <color theme="8" tint="-0.499984740745262"/>
        <rFont val="Arial"/>
        <family val="2"/>
      </rPr>
      <t xml:space="preserve"> </t>
    </r>
    <r>
      <rPr>
        <b/>
        <sz val="24"/>
        <color theme="8" tint="-0.499984740745262"/>
        <rFont val="Arial"/>
        <family val="2"/>
      </rPr>
      <t>Hingry Myshely de Jesús Dávila Alvarez</t>
    </r>
    <r>
      <rPr>
        <sz val="24"/>
        <color theme="8" tint="-0.499984740745262"/>
        <rFont val="Arial"/>
        <family val="2"/>
      </rPr>
      <t xml:space="preserve"> [</t>
    </r>
    <r>
      <rPr>
        <b/>
        <sz val="24"/>
        <color theme="6" tint="-0.499984740745262"/>
        <rFont val="Arial"/>
        <family val="2"/>
      </rPr>
      <t>Renglón 029</t>
    </r>
    <r>
      <rPr>
        <sz val="24"/>
        <color theme="8" tint="-0.499984740745262"/>
        <rFont val="Arial"/>
        <family val="2"/>
      </rPr>
      <t xml:space="preserve">] les fueron cancelados los honorarios correspondientes a los servicios prestados durante marzo y abril 2024. </t>
    </r>
    <r>
      <rPr>
        <b/>
        <sz val="24"/>
        <color rgb="FFFF0000"/>
        <rFont val="Arial"/>
        <family val="2"/>
      </rPr>
      <t>4.-</t>
    </r>
    <r>
      <rPr>
        <sz val="24"/>
        <color theme="8" tint="-0.499984740745262"/>
        <rFont val="Arial"/>
        <family val="2"/>
      </rPr>
      <t xml:space="preserve"> </t>
    </r>
    <r>
      <rPr>
        <b/>
        <sz val="24"/>
        <color rgb="FFC00000"/>
        <rFont val="Arial"/>
        <family val="2"/>
      </rPr>
      <t>PESONAL DE BAJA: a]</t>
    </r>
    <r>
      <rPr>
        <sz val="24"/>
        <color theme="8" tint="-0.499984740745262"/>
        <rFont val="Arial"/>
        <family val="2"/>
      </rPr>
      <t xml:space="preserve"> </t>
    </r>
    <r>
      <rPr>
        <b/>
        <sz val="24"/>
        <color theme="8" tint="-0.499984740745262"/>
        <rFont val="Arial"/>
        <family val="2"/>
      </rPr>
      <t>Diana Lucia Vela Flores de Biz</t>
    </r>
    <r>
      <rPr>
        <sz val="24"/>
        <color theme="8" tint="-0.499984740745262"/>
        <rFont val="Arial"/>
        <family val="2"/>
      </rPr>
      <t xml:space="preserve"> [</t>
    </r>
    <r>
      <rPr>
        <b/>
        <sz val="24"/>
        <color theme="6" tint="-0.499984740745262"/>
        <rFont val="Arial"/>
        <family val="2"/>
      </rPr>
      <t>Renglón 029</t>
    </r>
    <r>
      <rPr>
        <sz val="24"/>
        <color theme="8" tint="-0.499984740745262"/>
        <rFont val="Arial"/>
        <family val="2"/>
      </rPr>
      <t>] y</t>
    </r>
    <r>
      <rPr>
        <b/>
        <sz val="24"/>
        <color rgb="FFC00000"/>
        <rFont val="Arial"/>
        <family val="2"/>
      </rPr>
      <t xml:space="preserve"> b]</t>
    </r>
    <r>
      <rPr>
        <sz val="24"/>
        <color theme="8" tint="-0.499984740745262"/>
        <rFont val="Arial"/>
        <family val="2"/>
      </rPr>
      <t xml:space="preserve"> </t>
    </r>
    <r>
      <rPr>
        <b/>
        <sz val="24"/>
        <color theme="8" tint="-0.499984740745262"/>
        <rFont val="Arial"/>
        <family val="2"/>
      </rPr>
      <t xml:space="preserve">Kimberly Yohanna Luna de León </t>
    </r>
    <r>
      <rPr>
        <sz val="24"/>
        <color theme="8" tint="-0.499984740745262"/>
        <rFont val="Arial"/>
        <family val="2"/>
      </rPr>
      <t>[</t>
    </r>
    <r>
      <rPr>
        <b/>
        <sz val="24"/>
        <color theme="6" tint="-0.499984740745262"/>
        <rFont val="Arial"/>
        <family val="2"/>
      </rPr>
      <t>Renglón Subgrupo 18</t>
    </r>
    <r>
      <rPr>
        <sz val="24"/>
        <color theme="8" tint="-0.499984740745262"/>
        <rFont val="Arial"/>
        <family val="2"/>
      </rPr>
      <t xml:space="preserve">] dejaron de prestar sus servicios técnicos a esta Dirección General a partir del 01 de abril de 2024. </t>
    </r>
    <r>
      <rPr>
        <b/>
        <sz val="24"/>
        <color rgb="FFFF0000"/>
        <rFont val="Arial"/>
        <family val="2"/>
      </rPr>
      <t xml:space="preserve">5.- </t>
    </r>
    <r>
      <rPr>
        <b/>
        <sz val="24"/>
        <color rgb="FF00B050"/>
        <rFont val="Arial"/>
        <family val="2"/>
      </rPr>
      <t xml:space="preserve">PERSONAL DE ALTA: </t>
    </r>
    <r>
      <rPr>
        <b/>
        <sz val="24"/>
        <color rgb="FFC00000"/>
        <rFont val="Arial"/>
        <family val="2"/>
      </rPr>
      <t>a]</t>
    </r>
    <r>
      <rPr>
        <b/>
        <sz val="24"/>
        <color theme="8" tint="-0.499984740745262"/>
        <rFont val="Arial"/>
        <family val="2"/>
      </rPr>
      <t xml:space="preserve"> Leonel Galán Paniagua, </t>
    </r>
    <r>
      <rPr>
        <b/>
        <sz val="24"/>
        <color rgb="FFC00000"/>
        <rFont val="Arial"/>
        <family val="2"/>
      </rPr>
      <t xml:space="preserve">b] </t>
    </r>
    <r>
      <rPr>
        <b/>
        <sz val="24"/>
        <color theme="8" tint="-0.499984740745262"/>
        <rFont val="Arial"/>
        <family val="2"/>
      </rPr>
      <t xml:space="preserve">Milton Lenin Meléndez Urizar, </t>
    </r>
    <r>
      <rPr>
        <sz val="24"/>
        <color theme="8" tint="-0.499984740745262"/>
        <rFont val="Arial"/>
        <family val="2"/>
      </rPr>
      <t>[</t>
    </r>
    <r>
      <rPr>
        <b/>
        <sz val="24"/>
        <color theme="6" tint="-0.499984740745262"/>
        <rFont val="Arial"/>
        <family val="2"/>
      </rPr>
      <t>Subgrupo 18</t>
    </r>
    <r>
      <rPr>
        <sz val="24"/>
        <color theme="8" tint="-0.499984740745262"/>
        <rFont val="Arial"/>
        <family val="2"/>
      </rPr>
      <t xml:space="preserve">] iniciaron la prestación de servicios técnicos y/o profesionales en ésta Dirección General a partir del 17 y 22 de abril de 2024 respectivamente. </t>
    </r>
    <r>
      <rPr>
        <b/>
        <sz val="24"/>
        <color rgb="FFC00000"/>
        <rFont val="Arial"/>
        <family val="2"/>
      </rPr>
      <t xml:space="preserve">c] </t>
    </r>
    <r>
      <rPr>
        <b/>
        <sz val="24"/>
        <color theme="8" tint="-0.499984740745262"/>
        <rFont val="Arial"/>
        <family val="2"/>
      </rPr>
      <t>Alisson Pamela Carballo</t>
    </r>
    <r>
      <rPr>
        <sz val="24"/>
        <color theme="8" tint="-0.499984740745262"/>
        <rFont val="Arial"/>
        <family val="2"/>
      </rPr>
      <t xml:space="preserve"> fue trasladada del renglón presupuestario 031 a subgrupo 18 a partir del 17 de abril de 2024, prestando Servicios Técnicos en la Dirección General.  A dicho personal les serán cancelados en junio 2024, los honorarios correspondientes a los servicios prestados en  abril, mayo y junio 2024. </t>
    </r>
    <r>
      <rPr>
        <b/>
        <sz val="24"/>
        <color rgb="FFC00000"/>
        <rFont val="Arial"/>
        <family val="2"/>
      </rPr>
      <t>d]</t>
    </r>
    <r>
      <rPr>
        <b/>
        <sz val="24"/>
        <color theme="8" tint="-0.499984740745262"/>
        <rFont val="Arial"/>
        <family val="2"/>
      </rPr>
      <t xml:space="preserve"> Rony Andrés Zúñiga Chavac, </t>
    </r>
    <r>
      <rPr>
        <b/>
        <sz val="24"/>
        <color rgb="FFC00000"/>
        <rFont val="Arial"/>
        <family val="2"/>
      </rPr>
      <t>e]</t>
    </r>
    <r>
      <rPr>
        <b/>
        <sz val="24"/>
        <color theme="8" tint="-0.499984740745262"/>
        <rFont val="Arial"/>
        <family val="2"/>
      </rPr>
      <t xml:space="preserve"> Luis Fernando Vela Conde,</t>
    </r>
    <r>
      <rPr>
        <b/>
        <sz val="24"/>
        <color rgb="FFC00000"/>
        <rFont val="Arial"/>
        <family val="2"/>
      </rPr>
      <t xml:space="preserve"> f]</t>
    </r>
    <r>
      <rPr>
        <b/>
        <sz val="24"/>
        <color theme="8" tint="-0.499984740745262"/>
        <rFont val="Arial"/>
        <family val="2"/>
      </rPr>
      <t xml:space="preserve"> Heidi Fabiola Orozco Rosales y; </t>
    </r>
    <r>
      <rPr>
        <b/>
        <sz val="24"/>
        <color rgb="FFC00000"/>
        <rFont val="Arial"/>
        <family val="2"/>
      </rPr>
      <t>g]</t>
    </r>
    <r>
      <rPr>
        <b/>
        <sz val="24"/>
        <color theme="8" tint="-0.499984740745262"/>
        <rFont val="Arial"/>
        <family val="2"/>
      </rPr>
      <t xml:space="preserve"> Ingrid Carolina Argueta Ramírez de De León</t>
    </r>
    <r>
      <rPr>
        <sz val="24"/>
        <color theme="8" tint="-0.499984740745262"/>
        <rFont val="Arial"/>
        <family val="2"/>
      </rPr>
      <t xml:space="preserve"> [</t>
    </r>
    <r>
      <rPr>
        <b/>
        <sz val="24"/>
        <color theme="6" tint="-0.499984740745262"/>
        <rFont val="Arial"/>
        <family val="2"/>
      </rPr>
      <t>Renglón 029</t>
    </r>
    <r>
      <rPr>
        <sz val="24"/>
        <color theme="8" tint="-0.499984740745262"/>
        <rFont val="Arial"/>
        <family val="2"/>
      </rPr>
      <t xml:space="preserve">] iniciaron la prestación de servicios técnicos en esta Dirección General a partir del 17 de abril 2024, y los honorarios correspondientes a los meses de abril, mayo y junio, serán cancelados en junio de 2024. </t>
    </r>
  </si>
  <si>
    <t>Servicios Profesionales en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</si>
</sst>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badi"/>
      <family val="2"/>
    </font>
    <font>
      <sz val="11"/>
      <color theme="1"/>
      <name val="Abadi"/>
      <family val="2"/>
    </font>
    <font>
      <sz val="14"/>
      <color theme="8" tint="-0.499984740745262"/>
      <name val="Abadi"/>
      <family val="2"/>
    </font>
    <font>
      <b/>
      <sz val="14"/>
      <color theme="8" tint="-0.499984740745262"/>
      <name val="Abadi"/>
      <family val="2"/>
    </font>
    <font>
      <sz val="14"/>
      <color theme="8" tint="-0.499984740745262"/>
      <name val="Aptos Narrow"/>
      <family val="2"/>
    </font>
    <font>
      <b/>
      <sz val="14"/>
      <color theme="8" tint="-0.499984740745262"/>
      <name val="Aptos Narrow"/>
      <family val="2"/>
    </font>
    <font>
      <sz val="11"/>
      <color theme="8" tint="-0.499984740745262"/>
      <name val="Aptos Narrow"/>
      <family val="2"/>
    </font>
    <font>
      <b/>
      <sz val="12"/>
      <color theme="8" tint="-0.499984740745262"/>
      <name val="Aptos Narrow"/>
      <family val="2"/>
    </font>
    <font>
      <sz val="8"/>
      <color theme="8" tint="-0.499984740745262"/>
      <name val="Aptos Narrow"/>
      <family val="2"/>
    </font>
    <font>
      <b/>
      <sz val="35"/>
      <color theme="8" tint="-0.499984740745262"/>
      <name val="Aptos Narrow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8" tint="-0.499984740745262"/>
      <name val="Aptos Narrow"/>
      <family val="2"/>
    </font>
    <font>
      <b/>
      <sz val="35"/>
      <color theme="0"/>
      <name val="Aptos Narrow"/>
      <family val="2"/>
    </font>
    <font>
      <b/>
      <sz val="35"/>
      <color theme="0" tint="-0.249977111117893"/>
      <name val="Aptos Narrow"/>
      <family val="2"/>
    </font>
    <font>
      <b/>
      <sz val="35"/>
      <color theme="5" tint="-0.499984740745262"/>
      <name val="Aptos Narrow"/>
      <family val="2"/>
    </font>
    <font>
      <b/>
      <sz val="14"/>
      <color theme="5" tint="-0.499984740745262"/>
      <name val="Aptos Narrow"/>
      <family val="2"/>
    </font>
    <font>
      <b/>
      <sz val="14"/>
      <color theme="9" tint="-0.499984740745262"/>
      <name val="Aptos Narrow"/>
      <family val="2"/>
    </font>
    <font>
      <b/>
      <sz val="35"/>
      <color theme="7" tint="-0.499984740745262"/>
      <name val="Aptos Narrow"/>
      <family val="2"/>
    </font>
    <font>
      <b/>
      <sz val="11"/>
      <color theme="1"/>
      <name val="Aptos Narrow"/>
      <family val="2"/>
    </font>
    <font>
      <sz val="11"/>
      <color theme="1"/>
      <name val="Aptos Narrow"/>
      <family val="2"/>
    </font>
    <font>
      <b/>
      <sz val="14"/>
      <color rgb="FF4D2307"/>
      <name val="Aptos Narrow"/>
      <family val="2"/>
    </font>
    <font>
      <sz val="17"/>
      <color theme="8" tint="-0.499984740745262"/>
      <name val="Aptos Narrow"/>
      <family val="2"/>
    </font>
    <font>
      <sz val="17"/>
      <color theme="1"/>
      <name val="Calibri"/>
      <family val="2"/>
      <scheme val="minor"/>
    </font>
    <font>
      <sz val="17"/>
      <color rgb="FF002060"/>
      <name val="Aptos Narrow"/>
      <family val="2"/>
    </font>
    <font>
      <sz val="17"/>
      <color theme="5" tint="-0.499984740745262"/>
      <name val="Aptos Narrow"/>
      <family val="2"/>
    </font>
    <font>
      <sz val="17"/>
      <color rgb="FF334F21"/>
      <name val="Aptos Narrow"/>
      <family val="2"/>
    </font>
    <font>
      <sz val="17"/>
      <color theme="9" tint="-0.499984740745262"/>
      <name val="Aptos Narrow"/>
      <family val="2"/>
    </font>
    <font>
      <sz val="17"/>
      <color rgb="FF4D2307"/>
      <name val="Aptos Narrow"/>
      <family val="2"/>
    </font>
    <font>
      <b/>
      <sz val="25"/>
      <color rgb="FF0070C0"/>
      <name val="Aptos Display"/>
      <family val="2"/>
    </font>
    <font>
      <b/>
      <sz val="25"/>
      <color theme="1"/>
      <name val="Agency FB"/>
      <family val="2"/>
    </font>
    <font>
      <b/>
      <sz val="25"/>
      <color theme="8" tint="-0.499984740745262"/>
      <name val="Aptos Narrow"/>
      <family val="2"/>
    </font>
    <font>
      <sz val="25"/>
      <color theme="8" tint="-0.499984740745262"/>
      <name val="Agency FB"/>
      <family val="2"/>
    </font>
    <font>
      <sz val="25"/>
      <color theme="8" tint="-0.499984740745262"/>
      <name val="Aptos Narrow"/>
      <family val="2"/>
    </font>
    <font>
      <b/>
      <sz val="22"/>
      <color rgb="FF002060"/>
      <name val="Aptos Narrow"/>
      <family val="2"/>
    </font>
    <font>
      <b/>
      <sz val="22"/>
      <color theme="7" tint="-0.499984740745262"/>
      <name val="Aptos Narrow"/>
      <family val="2"/>
    </font>
    <font>
      <sz val="9"/>
      <color theme="8" tint="-0.499984740745262"/>
      <name val="Aptos Narrow"/>
      <family val="2"/>
    </font>
    <font>
      <sz val="10"/>
      <color theme="8" tint="-0.499984740745262"/>
      <name val="Aptos Narrow"/>
      <family val="2"/>
    </font>
    <font>
      <b/>
      <sz val="28"/>
      <color rgb="FFC00000"/>
      <name val="Aptos Narrow"/>
      <family val="2"/>
    </font>
    <font>
      <sz val="18"/>
      <color theme="4" tint="-0.499984740745262"/>
      <name val="Aptos Narrow"/>
      <family val="2"/>
    </font>
    <font>
      <sz val="18"/>
      <color rgb="FF002060"/>
      <name val="Aptos Narrow"/>
      <family val="2"/>
    </font>
    <font>
      <sz val="18"/>
      <color theme="5" tint="-0.499984740745262"/>
      <name val="Aptos Narrow"/>
      <family val="2"/>
    </font>
    <font>
      <sz val="18"/>
      <color rgb="FF334F21"/>
      <name val="Aptos Narrow"/>
      <family val="2"/>
    </font>
    <font>
      <sz val="16"/>
      <color rgb="FF334F21"/>
      <name val="Aptos Narrow"/>
      <family val="2"/>
    </font>
    <font>
      <sz val="18"/>
      <color rgb="FF4D2307"/>
      <name val="Aptos Narrow"/>
      <family val="2"/>
    </font>
    <font>
      <b/>
      <sz val="15"/>
      <color theme="8" tint="-0.499984740745262"/>
      <name val="Aptos Narrow"/>
      <family val="2"/>
    </font>
    <font>
      <b/>
      <sz val="15"/>
      <color theme="5" tint="-0.499984740745262"/>
      <name val="Aptos Narrow"/>
      <family val="2"/>
    </font>
    <font>
      <b/>
      <sz val="15"/>
      <color theme="9" tint="-0.499984740745262"/>
      <name val="Aptos Narrow"/>
      <family val="2"/>
    </font>
    <font>
      <b/>
      <sz val="15"/>
      <color rgb="FF4D2307"/>
      <name val="Aptos Narrow"/>
      <family val="2"/>
    </font>
    <font>
      <i/>
      <sz val="17"/>
      <color theme="0" tint="-0.34998626667073579"/>
      <name val="Aptos Display"/>
      <family val="2"/>
    </font>
    <font>
      <sz val="18"/>
      <color theme="8" tint="-0.499984740745262"/>
      <name val="Aptos Narrow"/>
      <family val="2"/>
    </font>
    <font>
      <b/>
      <sz val="17"/>
      <color theme="1"/>
      <name val="Calibri"/>
      <family val="2"/>
      <scheme val="minor"/>
    </font>
    <font>
      <b/>
      <sz val="15"/>
      <color theme="0" tint="-0.34998626667073579"/>
      <name val="Aptos Narrow"/>
      <family val="2"/>
    </font>
    <font>
      <b/>
      <sz val="14"/>
      <color theme="0" tint="-0.34998626667073579"/>
      <name val="Aptos Narrow"/>
      <family val="2"/>
    </font>
    <font>
      <b/>
      <sz val="29"/>
      <color rgb="FF0070C0"/>
      <name val="Aptos Display"/>
      <family val="2"/>
    </font>
    <font>
      <b/>
      <sz val="31"/>
      <color theme="8" tint="-0.499984740745262"/>
      <name val="Aptos Narrow"/>
      <family val="2"/>
    </font>
    <font>
      <sz val="31"/>
      <color theme="8" tint="-0.499984740745262"/>
      <name val="Aptos Narrow"/>
      <family val="2"/>
    </font>
    <font>
      <b/>
      <sz val="31"/>
      <color rgb="FFC00000"/>
      <name val="Aptos Narrow"/>
      <family val="2"/>
    </font>
    <font>
      <sz val="24"/>
      <color theme="8" tint="-0.499984740745262"/>
      <name val="Arial"/>
      <family val="2"/>
    </font>
    <font>
      <b/>
      <sz val="24"/>
      <color rgb="FFC00000"/>
      <name val="Arial"/>
      <family val="2"/>
    </font>
    <font>
      <b/>
      <sz val="24"/>
      <color rgb="FFFF0000"/>
      <name val="Arial"/>
      <family val="2"/>
    </font>
    <font>
      <b/>
      <sz val="24"/>
      <color theme="8" tint="-0.499984740745262"/>
      <name val="Arial"/>
      <family val="2"/>
    </font>
    <font>
      <b/>
      <sz val="24"/>
      <color theme="2" tint="-0.499984740745262"/>
      <name val="Arial"/>
      <family val="2"/>
    </font>
    <font>
      <b/>
      <sz val="24"/>
      <color theme="6" tint="-0.499984740745262"/>
      <name val="Arial"/>
      <family val="2"/>
    </font>
    <font>
      <b/>
      <sz val="24"/>
      <color rgb="FF00B05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CD1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theme="8" tint="-0.249977111117893"/>
      </left>
      <right style="hair">
        <color theme="8" tint="-0.249977111117893"/>
      </right>
      <top/>
      <bottom style="hair">
        <color theme="8" tint="-0.249977111117893"/>
      </bottom>
      <diagonal/>
    </border>
    <border>
      <left style="hair">
        <color theme="8" tint="-0.249977111117893"/>
      </left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/>
      <top style="hair">
        <color theme="8" tint="-0.249977111117893"/>
      </top>
      <bottom style="hair">
        <color theme="8" tint="-0.249977111117893"/>
      </bottom>
      <diagonal/>
    </border>
    <border>
      <left/>
      <right/>
      <top style="hair">
        <color theme="8" tint="-0.249977111117893"/>
      </top>
      <bottom style="hair">
        <color theme="8" tint="-0.249977111117893"/>
      </bottom>
      <diagonal/>
    </border>
    <border>
      <left/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/>
      <top style="hair">
        <color theme="8" tint="-0.249977111117893"/>
      </top>
      <bottom/>
      <diagonal/>
    </border>
    <border>
      <left/>
      <right/>
      <top style="hair">
        <color theme="8" tint="-0.249977111117893"/>
      </top>
      <bottom/>
      <diagonal/>
    </border>
    <border>
      <left/>
      <right style="hair">
        <color theme="8" tint="-0.249977111117893"/>
      </right>
      <top style="hair">
        <color theme="8" tint="-0.249977111117893"/>
      </top>
      <bottom/>
      <diagonal/>
    </border>
    <border>
      <left style="hair">
        <color theme="8" tint="-0.249977111117893"/>
      </left>
      <right/>
      <top/>
      <bottom/>
      <diagonal/>
    </border>
    <border>
      <left/>
      <right style="hair">
        <color theme="8" tint="-0.249977111117893"/>
      </right>
      <top/>
      <bottom/>
      <diagonal/>
    </border>
    <border>
      <left style="hair">
        <color theme="8" tint="-0.249977111117893"/>
      </left>
      <right/>
      <top/>
      <bottom style="hair">
        <color theme="8" tint="-0.249977111117893"/>
      </bottom>
      <diagonal/>
    </border>
    <border>
      <left/>
      <right/>
      <top/>
      <bottom style="hair">
        <color theme="8" tint="-0.249977111117893"/>
      </bottom>
      <diagonal/>
    </border>
    <border>
      <left/>
      <right style="hair">
        <color theme="8" tint="-0.249977111117893"/>
      </right>
      <top/>
      <bottom style="hair">
        <color theme="8" tint="-0.249977111117893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164" fontId="13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/>
    <xf numFmtId="0" fontId="9" fillId="2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44" fontId="22" fillId="0" borderId="0" xfId="0" applyNumberFormat="1" applyFont="1"/>
    <xf numFmtId="0" fontId="18" fillId="10" borderId="3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 wrapText="1"/>
    </xf>
    <xf numFmtId="164" fontId="24" fillId="0" borderId="3" xfId="3" applyFont="1" applyFill="1" applyBorder="1" applyAlignment="1">
      <alignment vertical="center"/>
    </xf>
    <xf numFmtId="164" fontId="24" fillId="2" borderId="3" xfId="3" applyFont="1" applyFill="1" applyBorder="1" applyAlignment="1">
      <alignment horizontal="center" vertical="center"/>
    </xf>
    <xf numFmtId="164" fontId="24" fillId="2" borderId="3" xfId="3" applyFont="1" applyFill="1" applyBorder="1" applyAlignment="1">
      <alignment vertical="center"/>
    </xf>
    <xf numFmtId="0" fontId="25" fillId="0" borderId="0" xfId="0" applyFont="1"/>
    <xf numFmtId="164" fontId="24" fillId="4" borderId="3" xfId="3" applyFont="1" applyFill="1" applyBorder="1" applyAlignment="1">
      <alignment vertical="center"/>
    </xf>
    <xf numFmtId="164" fontId="24" fillId="4" borderId="3" xfId="3" applyFont="1" applyFill="1" applyBorder="1" applyAlignment="1">
      <alignment horizontal="center" vertical="center"/>
    </xf>
    <xf numFmtId="164" fontId="26" fillId="6" borderId="3" xfId="3" applyFont="1" applyFill="1" applyBorder="1" applyAlignment="1">
      <alignment vertical="center"/>
    </xf>
    <xf numFmtId="164" fontId="26" fillId="6" borderId="3" xfId="3" applyFont="1" applyFill="1" applyBorder="1" applyAlignment="1">
      <alignment horizontal="center" vertical="center"/>
    </xf>
    <xf numFmtId="164" fontId="24" fillId="8" borderId="3" xfId="3" applyFont="1" applyFill="1" applyBorder="1" applyAlignment="1">
      <alignment vertical="center"/>
    </xf>
    <xf numFmtId="164" fontId="27" fillId="2" borderId="3" xfId="3" applyFont="1" applyFill="1" applyBorder="1" applyAlignment="1">
      <alignment vertical="center"/>
    </xf>
    <xf numFmtId="164" fontId="27" fillId="2" borderId="3" xfId="3" applyFont="1" applyFill="1" applyBorder="1" applyAlignment="1">
      <alignment horizontal="center" vertical="center"/>
    </xf>
    <xf numFmtId="164" fontId="27" fillId="0" borderId="3" xfId="3" applyFont="1" applyFill="1" applyBorder="1" applyAlignment="1">
      <alignment vertical="center"/>
    </xf>
    <xf numFmtId="164" fontId="27" fillId="10" borderId="3" xfId="3" applyFont="1" applyFill="1" applyBorder="1" applyAlignment="1">
      <alignment vertical="center"/>
    </xf>
    <xf numFmtId="164" fontId="27" fillId="10" borderId="3" xfId="3" applyFont="1" applyFill="1" applyBorder="1" applyAlignment="1">
      <alignment horizontal="center" vertical="center"/>
    </xf>
    <xf numFmtId="164" fontId="29" fillId="12" borderId="3" xfId="3" applyFont="1" applyFill="1" applyBorder="1" applyAlignment="1">
      <alignment horizontal="right" vertical="center"/>
    </xf>
    <xf numFmtId="164" fontId="28" fillId="12" borderId="3" xfId="3" applyFont="1" applyFill="1" applyBorder="1" applyAlignment="1">
      <alignment horizontal="center" vertical="center"/>
    </xf>
    <xf numFmtId="164" fontId="28" fillId="12" borderId="3" xfId="3" applyFont="1" applyFill="1" applyBorder="1" applyAlignment="1">
      <alignment vertical="center"/>
    </xf>
    <xf numFmtId="164" fontId="29" fillId="2" borderId="3" xfId="3" applyFont="1" applyFill="1" applyBorder="1" applyAlignment="1">
      <alignment horizontal="right" vertical="center"/>
    </xf>
    <xf numFmtId="164" fontId="28" fillId="2" borderId="3" xfId="3" applyFont="1" applyFill="1" applyBorder="1" applyAlignment="1">
      <alignment horizontal="center" vertical="center"/>
    </xf>
    <xf numFmtId="164" fontId="28" fillId="0" borderId="3" xfId="3" applyFont="1" applyFill="1" applyBorder="1" applyAlignment="1">
      <alignment vertical="center"/>
    </xf>
    <xf numFmtId="44" fontId="27" fillId="2" borderId="3" xfId="1" applyFont="1" applyFill="1" applyBorder="1" applyAlignment="1">
      <alignment horizontal="center" vertical="center"/>
    </xf>
    <xf numFmtId="164" fontId="30" fillId="2" borderId="3" xfId="3" applyFont="1" applyFill="1" applyBorder="1" applyAlignment="1">
      <alignment horizontal="center" vertical="center"/>
    </xf>
    <xf numFmtId="164" fontId="30" fillId="2" borderId="3" xfId="3" applyFont="1" applyFill="1" applyBorder="1" applyAlignment="1">
      <alignment vertical="center"/>
    </xf>
    <xf numFmtId="164" fontId="27" fillId="3" borderId="3" xfId="3" applyFont="1" applyFill="1" applyBorder="1" applyAlignment="1">
      <alignment horizontal="center" vertical="center"/>
    </xf>
    <xf numFmtId="164" fontId="30" fillId="3" borderId="3" xfId="3" applyFont="1" applyFill="1" applyBorder="1" applyAlignment="1">
      <alignment horizontal="center" vertical="center"/>
    </xf>
    <xf numFmtId="164" fontId="30" fillId="3" borderId="3" xfId="3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4" fillId="2" borderId="0" xfId="0" applyFont="1" applyFill="1"/>
    <xf numFmtId="0" fontId="35" fillId="2" borderId="0" xfId="0" applyFont="1" applyFill="1"/>
    <xf numFmtId="0" fontId="33" fillId="2" borderId="0" xfId="0" applyFont="1" applyFill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41" fillId="0" borderId="3" xfId="2" applyFont="1" applyBorder="1" applyAlignment="1">
      <alignment vertical="center" wrapText="1"/>
    </xf>
    <xf numFmtId="0" fontId="41" fillId="4" borderId="3" xfId="2" applyFont="1" applyFill="1" applyBorder="1" applyAlignment="1">
      <alignment vertical="center" wrapText="1"/>
    </xf>
    <xf numFmtId="0" fontId="41" fillId="4" borderId="3" xfId="0" applyFont="1" applyFill="1" applyBorder="1" applyAlignment="1">
      <alignment vertical="center" wrapText="1"/>
    </xf>
    <xf numFmtId="0" fontId="42" fillId="6" borderId="3" xfId="2" applyFont="1" applyFill="1" applyBorder="1" applyAlignment="1">
      <alignment vertical="center" wrapText="1"/>
    </xf>
    <xf numFmtId="0" fontId="42" fillId="6" borderId="3" xfId="0" applyFont="1" applyFill="1" applyBorder="1" applyAlignment="1">
      <alignment vertical="center"/>
    </xf>
    <xf numFmtId="0" fontId="43" fillId="2" borderId="3" xfId="2" applyFont="1" applyFill="1" applyBorder="1" applyAlignment="1">
      <alignment vertical="center" wrapText="1"/>
    </xf>
    <xf numFmtId="0" fontId="43" fillId="2" borderId="3" xfId="0" applyFont="1" applyFill="1" applyBorder="1" applyAlignment="1">
      <alignment vertical="center" wrapText="1"/>
    </xf>
    <xf numFmtId="0" fontId="43" fillId="10" borderId="3" xfId="0" applyFont="1" applyFill="1" applyBorder="1" applyAlignment="1">
      <alignment vertical="center" wrapText="1"/>
    </xf>
    <xf numFmtId="0" fontId="44" fillId="12" borderId="2" xfId="0" applyFont="1" applyFill="1" applyBorder="1" applyAlignment="1">
      <alignment vertical="center" wrapText="1"/>
    </xf>
    <xf numFmtId="0" fontId="44" fillId="2" borderId="3" xfId="0" applyFont="1" applyFill="1" applyBorder="1" applyAlignment="1">
      <alignment vertical="center" wrapText="1"/>
    </xf>
    <xf numFmtId="0" fontId="45" fillId="12" borderId="2" xfId="0" applyFont="1" applyFill="1" applyBorder="1" applyAlignment="1">
      <alignment vertical="center" wrapText="1"/>
    </xf>
    <xf numFmtId="0" fontId="45" fillId="2" borderId="3" xfId="0" applyFont="1" applyFill="1" applyBorder="1" applyAlignment="1">
      <alignment vertical="center" wrapText="1"/>
    </xf>
    <xf numFmtId="0" fontId="46" fillId="2" borderId="3" xfId="0" applyFont="1" applyFill="1" applyBorder="1" applyAlignment="1">
      <alignment vertical="center" wrapText="1"/>
    </xf>
    <xf numFmtId="0" fontId="46" fillId="3" borderId="3" xfId="0" applyFont="1" applyFill="1" applyBorder="1" applyAlignment="1">
      <alignment vertical="center" wrapText="1"/>
    </xf>
    <xf numFmtId="0" fontId="47" fillId="6" borderId="3" xfId="2" applyFont="1" applyFill="1" applyBorder="1" applyAlignment="1">
      <alignment horizontal="center" vertical="center"/>
    </xf>
    <xf numFmtId="0" fontId="47" fillId="8" borderId="3" xfId="2" applyFont="1" applyFill="1" applyBorder="1" applyAlignment="1">
      <alignment horizontal="center" vertical="center"/>
    </xf>
    <xf numFmtId="0" fontId="48" fillId="0" borderId="3" xfId="2" applyFont="1" applyBorder="1" applyAlignment="1">
      <alignment horizontal="center" vertical="center"/>
    </xf>
    <xf numFmtId="0" fontId="49" fillId="12" borderId="2" xfId="2" applyFont="1" applyFill="1" applyBorder="1" applyAlignment="1">
      <alignment horizontal="center" vertical="center"/>
    </xf>
    <xf numFmtId="0" fontId="50" fillId="2" borderId="3" xfId="0" applyFont="1" applyFill="1" applyBorder="1" applyAlignment="1">
      <alignment horizontal="center" vertical="center" wrapText="1"/>
    </xf>
    <xf numFmtId="0" fontId="52" fillId="8" borderId="3" xfId="2" applyFont="1" applyFill="1" applyBorder="1" applyAlignment="1">
      <alignment vertical="center" wrapText="1"/>
    </xf>
    <xf numFmtId="0" fontId="52" fillId="8" borderId="3" xfId="0" applyFont="1" applyFill="1" applyBorder="1" applyAlignment="1">
      <alignment vertical="center"/>
    </xf>
    <xf numFmtId="164" fontId="24" fillId="8" borderId="3" xfId="3" applyFont="1" applyFill="1" applyBorder="1" applyAlignment="1">
      <alignment horizontal="center" vertical="center"/>
    </xf>
    <xf numFmtId="14" fontId="0" fillId="0" borderId="0" xfId="0" applyNumberFormat="1"/>
    <xf numFmtId="0" fontId="0" fillId="2" borderId="0" xfId="0" applyFill="1"/>
    <xf numFmtId="164" fontId="25" fillId="2" borderId="0" xfId="0" applyNumberFormat="1" applyFont="1" applyFill="1"/>
    <xf numFmtId="0" fontId="25" fillId="2" borderId="0" xfId="0" applyFont="1" applyFill="1"/>
    <xf numFmtId="44" fontId="0" fillId="2" borderId="0" xfId="0" applyNumberFormat="1" applyFill="1"/>
    <xf numFmtId="43" fontId="25" fillId="2" borderId="0" xfId="0" applyNumberFormat="1" applyFont="1" applyFill="1"/>
    <xf numFmtId="44" fontId="25" fillId="2" borderId="0" xfId="0" applyNumberFormat="1" applyFont="1" applyFill="1"/>
    <xf numFmtId="164" fontId="53" fillId="2" borderId="0" xfId="0" applyNumberFormat="1" applyFont="1" applyFill="1"/>
    <xf numFmtId="0" fontId="54" fillId="6" borderId="3" xfId="2" applyFont="1" applyFill="1" applyBorder="1" applyAlignment="1">
      <alignment horizontal="center" vertical="center"/>
    </xf>
    <xf numFmtId="0" fontId="54" fillId="8" borderId="3" xfId="2" applyFont="1" applyFill="1" applyBorder="1" applyAlignment="1">
      <alignment horizontal="center" vertical="center"/>
    </xf>
    <xf numFmtId="0" fontId="54" fillId="0" borderId="3" xfId="2" applyFont="1" applyBorder="1" applyAlignment="1">
      <alignment horizontal="center" vertical="center"/>
    </xf>
    <xf numFmtId="0" fontId="55" fillId="10" borderId="3" xfId="2" applyFont="1" applyFill="1" applyBorder="1" applyAlignment="1">
      <alignment horizontal="center" vertical="center"/>
    </xf>
    <xf numFmtId="0" fontId="54" fillId="12" borderId="2" xfId="2" applyFont="1" applyFill="1" applyBorder="1" applyAlignment="1">
      <alignment horizontal="center" vertical="center"/>
    </xf>
    <xf numFmtId="0" fontId="55" fillId="2" borderId="3" xfId="2" applyFont="1" applyFill="1" applyBorder="1" applyAlignment="1">
      <alignment horizontal="center" vertical="center"/>
    </xf>
    <xf numFmtId="0" fontId="54" fillId="2" borderId="3" xfId="0" applyFont="1" applyFill="1" applyBorder="1" applyAlignment="1">
      <alignment horizontal="center" vertical="center" wrapText="1"/>
    </xf>
    <xf numFmtId="0" fontId="55" fillId="3" borderId="3" xfId="0" applyFont="1" applyFill="1" applyBorder="1" applyAlignment="1">
      <alignment horizontal="center" vertical="center" wrapText="1"/>
    </xf>
    <xf numFmtId="0" fontId="56" fillId="2" borderId="0" xfId="0" applyFont="1" applyFill="1" applyAlignment="1">
      <alignment vertical="center"/>
    </xf>
    <xf numFmtId="0" fontId="57" fillId="2" borderId="0" xfId="0" applyFont="1" applyFill="1"/>
    <xf numFmtId="0" fontId="58" fillId="2" borderId="0" xfId="0" applyFont="1" applyFill="1"/>
    <xf numFmtId="0" fontId="59" fillId="2" borderId="0" xfId="0" applyFont="1" applyFill="1"/>
    <xf numFmtId="0" fontId="17" fillId="9" borderId="3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60" fillId="4" borderId="7" xfId="0" applyFont="1" applyFill="1" applyBorder="1" applyAlignment="1">
      <alignment horizontal="justify" vertical="center" wrapText="1"/>
    </xf>
    <xf numFmtId="0" fontId="60" fillId="4" borderId="8" xfId="0" applyFont="1" applyFill="1" applyBorder="1" applyAlignment="1">
      <alignment horizontal="justify" vertical="center" wrapText="1"/>
    </xf>
    <xf numFmtId="0" fontId="60" fillId="4" borderId="9" xfId="0" applyFont="1" applyFill="1" applyBorder="1" applyAlignment="1">
      <alignment horizontal="justify" vertical="center" wrapText="1"/>
    </xf>
    <xf numFmtId="0" fontId="60" fillId="4" borderId="10" xfId="0" applyFont="1" applyFill="1" applyBorder="1" applyAlignment="1">
      <alignment horizontal="justify" vertical="center" wrapText="1"/>
    </xf>
    <xf numFmtId="0" fontId="60" fillId="4" borderId="0" xfId="0" applyFont="1" applyFill="1" applyAlignment="1">
      <alignment horizontal="justify" vertical="center" wrapText="1"/>
    </xf>
    <xf numFmtId="0" fontId="60" fillId="4" borderId="11" xfId="0" applyFont="1" applyFill="1" applyBorder="1" applyAlignment="1">
      <alignment horizontal="justify" vertical="center" wrapText="1"/>
    </xf>
    <xf numFmtId="0" fontId="60" fillId="4" borderId="12" xfId="0" applyFont="1" applyFill="1" applyBorder="1" applyAlignment="1">
      <alignment horizontal="justify" vertical="center" wrapText="1"/>
    </xf>
    <xf numFmtId="0" fontId="60" fillId="4" borderId="13" xfId="0" applyFont="1" applyFill="1" applyBorder="1" applyAlignment="1">
      <alignment horizontal="justify" vertical="center" wrapText="1"/>
    </xf>
    <xf numFmtId="0" fontId="60" fillId="4" borderId="14" xfId="0" applyFont="1" applyFill="1" applyBorder="1" applyAlignment="1">
      <alignment horizontal="justify" vertical="center" wrapText="1"/>
    </xf>
    <xf numFmtId="22" fontId="51" fillId="2" borderId="0" xfId="0" applyNumberFormat="1" applyFont="1" applyFill="1" applyAlignment="1">
      <alignment horizontal="center"/>
    </xf>
    <xf numFmtId="0" fontId="51" fillId="2" borderId="0" xfId="0" applyFont="1" applyFill="1" applyAlignment="1">
      <alignment horizontal="center"/>
    </xf>
    <xf numFmtId="0" fontId="40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47" fillId="0" borderId="4" xfId="2" applyFont="1" applyBorder="1" applyAlignment="1">
      <alignment horizontal="center" vertical="center"/>
    </xf>
    <xf numFmtId="0" fontId="47" fillId="0" borderId="6" xfId="2" applyFont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</cellXfs>
  <cellStyles count="4">
    <cellStyle name="Moneda" xfId="1" builtinId="4"/>
    <cellStyle name="Moneda 2" xfId="3" xr:uid="{76B33F81-B63C-4EE3-872E-25E42589EC28}"/>
    <cellStyle name="Normal" xfId="0" builtinId="0"/>
    <cellStyle name="Normal 2" xfId="2" xr:uid="{211F09EA-2669-41D5-9534-5E96B025A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374759</xdr:colOff>
      <xdr:row>2</xdr:row>
      <xdr:rowOff>134471</xdr:rowOff>
    </xdr:from>
    <xdr:ext cx="1798620" cy="1221441"/>
    <xdr:pic>
      <xdr:nvPicPr>
        <xdr:cNvPr id="2" name="Imagen 1">
          <a:extLst>
            <a:ext uri="{FF2B5EF4-FFF2-40B4-BE49-F238E27FC236}">
              <a16:creationId xmlns:a16="http://schemas.microsoft.com/office/drawing/2014/main" id="{DB7F1487-CFAC-45BC-B8BD-93540CEF3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60083" y="885265"/>
          <a:ext cx="1798620" cy="1221441"/>
        </a:xfrm>
        <a:prstGeom prst="rect">
          <a:avLst/>
        </a:prstGeom>
      </xdr:spPr>
    </xdr:pic>
    <xdr:clientData/>
  </xdr:oneCellAnchor>
  <xdr:twoCellAnchor editAs="oneCell">
    <xdr:from>
      <xdr:col>14</xdr:col>
      <xdr:colOff>790000</xdr:colOff>
      <xdr:row>2</xdr:row>
      <xdr:rowOff>89646</xdr:rowOff>
    </xdr:from>
    <xdr:to>
      <xdr:col>17</xdr:col>
      <xdr:colOff>381560</xdr:colOff>
      <xdr:row>5</xdr:row>
      <xdr:rowOff>44824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116C2B-81B6-47A4-95AB-9B1E8EA91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92853" y="840440"/>
          <a:ext cx="2774031" cy="116541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202</xdr:row>
      <xdr:rowOff>63232</xdr:rowOff>
    </xdr:from>
    <xdr:to>
      <xdr:col>20</xdr:col>
      <xdr:colOff>33618</xdr:colOff>
      <xdr:row>202</xdr:row>
      <xdr:rowOff>171979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57D3E4C0-C215-4BC5-A06E-90C493BF8F67}"/>
            </a:ext>
          </a:extLst>
        </xdr:cNvPr>
        <xdr:cNvGrpSpPr/>
      </xdr:nvGrpSpPr>
      <xdr:grpSpPr>
        <a:xfrm>
          <a:off x="0" y="152965940"/>
          <a:ext cx="21742681" cy="108747"/>
          <a:chOff x="0" y="0"/>
          <a:chExt cx="5490190" cy="212370"/>
        </a:xfrm>
      </xdr:grpSpPr>
      <xdr:sp macro="" textlink="">
        <xdr:nvSpPr>
          <xdr:cNvPr id="5" name="1 Rectángulo">
            <a:extLst>
              <a:ext uri="{FF2B5EF4-FFF2-40B4-BE49-F238E27FC236}">
                <a16:creationId xmlns:a16="http://schemas.microsoft.com/office/drawing/2014/main" id="{E2466355-478D-D794-5AC2-A2F657729EF8}"/>
              </a:ext>
            </a:extLst>
          </xdr:cNvPr>
          <xdr:cNvSpPr/>
        </xdr:nvSpPr>
        <xdr:spPr>
          <a:xfrm>
            <a:off x="0" y="0"/>
            <a:ext cx="5490190" cy="71145"/>
          </a:xfrm>
          <a:prstGeom prst="rect">
            <a:avLst/>
          </a:prstGeom>
          <a:solidFill>
            <a:srgbClr val="0070C0"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  <xdr:sp macro="" textlink="">
        <xdr:nvSpPr>
          <xdr:cNvPr id="6" name="1 Rectángulo">
            <a:extLst>
              <a:ext uri="{FF2B5EF4-FFF2-40B4-BE49-F238E27FC236}">
                <a16:creationId xmlns:a16="http://schemas.microsoft.com/office/drawing/2014/main" id="{07FD2455-EBB1-48C4-3B6B-057A9E654192}"/>
              </a:ext>
            </a:extLst>
          </xdr:cNvPr>
          <xdr:cNvSpPr/>
        </xdr:nvSpPr>
        <xdr:spPr>
          <a:xfrm>
            <a:off x="0" y="106924"/>
            <a:ext cx="5490190" cy="105446"/>
          </a:xfrm>
          <a:prstGeom prst="rect">
            <a:avLst/>
          </a:prstGeom>
          <a:solidFill>
            <a:srgbClr val="F79646">
              <a:lumMod val="50000"/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</xdr:grpSp>
    <xdr:clientData/>
  </xdr:twoCellAnchor>
  <xdr:twoCellAnchor>
    <xdr:from>
      <xdr:col>12</xdr:col>
      <xdr:colOff>605118</xdr:colOff>
      <xdr:row>8</xdr:row>
      <xdr:rowOff>211666</xdr:rowOff>
    </xdr:from>
    <xdr:to>
      <xdr:col>20</xdr:col>
      <xdr:colOff>8803</xdr:colOff>
      <xdr:row>8</xdr:row>
      <xdr:rowOff>324970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DAB5B7BB-77F8-43B4-BF2A-DF31737538A6}"/>
            </a:ext>
          </a:extLst>
        </xdr:cNvPr>
        <xdr:cNvGrpSpPr/>
      </xdr:nvGrpSpPr>
      <xdr:grpSpPr>
        <a:xfrm>
          <a:off x="14826472" y="3598333"/>
          <a:ext cx="6891394" cy="113304"/>
          <a:chOff x="0" y="0"/>
          <a:chExt cx="5490190" cy="212370"/>
        </a:xfrm>
      </xdr:grpSpPr>
      <xdr:sp macro="" textlink="">
        <xdr:nvSpPr>
          <xdr:cNvPr id="8" name="1 Rectángulo">
            <a:extLst>
              <a:ext uri="{FF2B5EF4-FFF2-40B4-BE49-F238E27FC236}">
                <a16:creationId xmlns:a16="http://schemas.microsoft.com/office/drawing/2014/main" id="{081D904D-29D9-1A87-9387-5E13DF71CEC0}"/>
              </a:ext>
            </a:extLst>
          </xdr:cNvPr>
          <xdr:cNvSpPr/>
        </xdr:nvSpPr>
        <xdr:spPr>
          <a:xfrm>
            <a:off x="0" y="0"/>
            <a:ext cx="5490190" cy="71145"/>
          </a:xfrm>
          <a:prstGeom prst="rect">
            <a:avLst/>
          </a:prstGeom>
          <a:solidFill>
            <a:srgbClr val="0070C0"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  <xdr:sp macro="" textlink="">
        <xdr:nvSpPr>
          <xdr:cNvPr id="9" name="1 Rectángulo">
            <a:extLst>
              <a:ext uri="{FF2B5EF4-FFF2-40B4-BE49-F238E27FC236}">
                <a16:creationId xmlns:a16="http://schemas.microsoft.com/office/drawing/2014/main" id="{77E3C254-900B-DD7E-210C-64F3E93E9D61}"/>
              </a:ext>
            </a:extLst>
          </xdr:cNvPr>
          <xdr:cNvSpPr/>
        </xdr:nvSpPr>
        <xdr:spPr>
          <a:xfrm>
            <a:off x="0" y="106924"/>
            <a:ext cx="5490190" cy="105446"/>
          </a:xfrm>
          <a:prstGeom prst="rect">
            <a:avLst/>
          </a:prstGeom>
          <a:solidFill>
            <a:srgbClr val="F79646">
              <a:lumMod val="50000"/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</xdr:grpSp>
    <xdr:clientData/>
  </xdr:twoCellAnchor>
  <xdr:twoCellAnchor>
    <xdr:from>
      <xdr:col>0</xdr:col>
      <xdr:colOff>0</xdr:colOff>
      <xdr:row>8</xdr:row>
      <xdr:rowOff>179295</xdr:rowOff>
    </xdr:from>
    <xdr:to>
      <xdr:col>4</xdr:col>
      <xdr:colOff>1255059</xdr:colOff>
      <xdr:row>8</xdr:row>
      <xdr:rowOff>313765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3A4C8D2C-C757-4899-B3B1-732863155C01}"/>
            </a:ext>
          </a:extLst>
        </xdr:cNvPr>
        <xdr:cNvGrpSpPr/>
      </xdr:nvGrpSpPr>
      <xdr:grpSpPr>
        <a:xfrm>
          <a:off x="0" y="3565962"/>
          <a:ext cx="7168497" cy="134470"/>
          <a:chOff x="0" y="0"/>
          <a:chExt cx="5490190" cy="212370"/>
        </a:xfrm>
      </xdr:grpSpPr>
      <xdr:sp macro="" textlink="">
        <xdr:nvSpPr>
          <xdr:cNvPr id="11" name="1 Rectángulo">
            <a:extLst>
              <a:ext uri="{FF2B5EF4-FFF2-40B4-BE49-F238E27FC236}">
                <a16:creationId xmlns:a16="http://schemas.microsoft.com/office/drawing/2014/main" id="{1290A48E-37E4-4F73-D42B-3B6D199C27DA}"/>
              </a:ext>
            </a:extLst>
          </xdr:cNvPr>
          <xdr:cNvSpPr/>
        </xdr:nvSpPr>
        <xdr:spPr>
          <a:xfrm>
            <a:off x="0" y="0"/>
            <a:ext cx="5490190" cy="71145"/>
          </a:xfrm>
          <a:prstGeom prst="rect">
            <a:avLst/>
          </a:prstGeom>
          <a:solidFill>
            <a:srgbClr val="0070C0"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  <xdr:sp macro="" textlink="">
        <xdr:nvSpPr>
          <xdr:cNvPr id="12" name="1 Rectángulo">
            <a:extLst>
              <a:ext uri="{FF2B5EF4-FFF2-40B4-BE49-F238E27FC236}">
                <a16:creationId xmlns:a16="http://schemas.microsoft.com/office/drawing/2014/main" id="{503A3C5A-6F1B-C051-CAD1-39118E3162BB}"/>
              </a:ext>
            </a:extLst>
          </xdr:cNvPr>
          <xdr:cNvSpPr/>
        </xdr:nvSpPr>
        <xdr:spPr>
          <a:xfrm>
            <a:off x="0" y="106924"/>
            <a:ext cx="5490190" cy="105446"/>
          </a:xfrm>
          <a:prstGeom prst="rect">
            <a:avLst/>
          </a:prstGeom>
          <a:solidFill>
            <a:srgbClr val="F79646">
              <a:lumMod val="50000"/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D028F-F38D-4F66-A953-B32415F36919}">
  <dimension ref="A1:AK217"/>
  <sheetViews>
    <sheetView tabSelected="1" zoomScale="72" zoomScaleNormal="72" workbookViewId="0">
      <selection activeCell="U128" sqref="U128"/>
    </sheetView>
  </sheetViews>
  <sheetFormatPr baseColWidth="10" defaultRowHeight="15" x14ac:dyDescent="0.25"/>
  <cols>
    <col min="1" max="1" width="5.85546875" customWidth="1"/>
    <col min="2" max="2" width="4.42578125" customWidth="1"/>
    <col min="3" max="3" width="37.85546875" customWidth="1"/>
    <col min="4" max="4" width="40.5703125" customWidth="1"/>
    <col min="5" max="5" width="20.140625" customWidth="1"/>
    <col min="7" max="7" width="15" bestFit="1" customWidth="1"/>
    <col min="8" max="8" width="17.5703125" bestFit="1" customWidth="1"/>
    <col min="9" max="9" width="12.7109375" customWidth="1"/>
    <col min="10" max="10" width="15.140625" bestFit="1" customWidth="1"/>
    <col min="11" max="11" width="17.28515625" customWidth="1"/>
    <col min="12" max="14" width="15.140625" bestFit="1" customWidth="1"/>
    <col min="15" max="15" width="15" bestFit="1" customWidth="1"/>
    <col min="16" max="16" width="17.7109375" bestFit="1" customWidth="1"/>
    <col min="17" max="17" width="15.140625" bestFit="1" customWidth="1"/>
    <col min="18" max="18" width="12.140625" bestFit="1" customWidth="1"/>
    <col min="19" max="19" width="10.140625" customWidth="1"/>
    <col min="20" max="20" width="12.140625" bestFit="1" customWidth="1"/>
    <col min="21" max="21" width="24.28515625" style="76" customWidth="1"/>
    <col min="22" max="22" width="17.140625" style="76" bestFit="1" customWidth="1"/>
    <col min="23" max="23" width="17.5703125" style="76" bestFit="1" customWidth="1"/>
    <col min="24" max="37" width="11.42578125" style="76"/>
  </cols>
  <sheetData>
    <row r="1" spans="1:37" ht="30.75" customHeight="1" x14ac:dyDescent="0.25">
      <c r="A1" s="91" t="s">
        <v>0</v>
      </c>
      <c r="B1" s="43"/>
      <c r="C1" s="44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7" ht="34.5" customHeight="1" x14ac:dyDescent="0.6">
      <c r="A2" s="92" t="s">
        <v>1</v>
      </c>
      <c r="B2" s="92"/>
      <c r="C2" s="45"/>
      <c r="D2" s="3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7" ht="31.5" customHeight="1" x14ac:dyDescent="0.6">
      <c r="A3" s="92" t="s">
        <v>2</v>
      </c>
      <c r="B3" s="92"/>
      <c r="C3" s="46"/>
      <c r="D3" s="6"/>
      <c r="E3" s="6"/>
      <c r="F3" s="7"/>
      <c r="G3" s="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37" ht="31.5" customHeight="1" x14ac:dyDescent="0.6">
      <c r="A4" s="93" t="s">
        <v>260</v>
      </c>
      <c r="B4" s="93"/>
      <c r="C4" s="46"/>
      <c r="D4" s="5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37" ht="31.5" customHeight="1" x14ac:dyDescent="0.6">
      <c r="A5" s="93" t="s">
        <v>261</v>
      </c>
      <c r="B5" s="93"/>
      <c r="C5" s="47"/>
      <c r="D5" s="6"/>
      <c r="E5" s="6"/>
      <c r="F5" s="6"/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37" ht="31.5" customHeight="1" x14ac:dyDescent="0.6">
      <c r="A6" s="93" t="s">
        <v>262</v>
      </c>
      <c r="B6" s="93"/>
      <c r="C6" s="47"/>
      <c r="D6" s="6"/>
      <c r="E6" s="6"/>
      <c r="F6" s="6"/>
      <c r="G6" s="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37" ht="39.75" x14ac:dyDescent="0.6">
      <c r="A7" s="94" t="s">
        <v>257</v>
      </c>
      <c r="B7" s="94"/>
      <c r="C7" s="8"/>
      <c r="D7" s="8"/>
      <c r="E7" s="8"/>
      <c r="F7" s="9"/>
      <c r="G7" s="9"/>
      <c r="H7" s="8"/>
      <c r="I7" s="8"/>
      <c r="J7" s="8"/>
      <c r="K7" s="8"/>
      <c r="L7" s="8"/>
      <c r="M7" s="8"/>
      <c r="N7" s="8"/>
      <c r="O7" s="8"/>
      <c r="P7" s="8"/>
      <c r="Q7" s="8"/>
      <c r="R7" s="109">
        <f ca="1">NOW()</f>
        <v>45426.629497453701</v>
      </c>
      <c r="S7" s="110"/>
      <c r="T7" s="110"/>
    </row>
    <row r="8" spans="1:37" ht="36" x14ac:dyDescent="0.25">
      <c r="A8" s="111" t="s">
        <v>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</row>
    <row r="9" spans="1:37" ht="28.5" x14ac:dyDescent="0.45">
      <c r="A9" s="112" t="s">
        <v>250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</row>
    <row r="10" spans="1:37" ht="60" x14ac:dyDescent="0.25">
      <c r="A10" s="120" t="s">
        <v>4</v>
      </c>
      <c r="B10" s="121"/>
      <c r="C10" s="48" t="s">
        <v>5</v>
      </c>
      <c r="D10" s="48" t="s">
        <v>6</v>
      </c>
      <c r="E10" s="49" t="s">
        <v>7</v>
      </c>
      <c r="F10" s="49" t="s">
        <v>8</v>
      </c>
      <c r="G10" s="50" t="s">
        <v>9</v>
      </c>
      <c r="H10" s="49" t="s">
        <v>10</v>
      </c>
      <c r="I10" s="51" t="s">
        <v>11</v>
      </c>
      <c r="J10" s="52" t="s">
        <v>12</v>
      </c>
      <c r="K10" s="51" t="s">
        <v>13</v>
      </c>
      <c r="L10" s="52" t="s">
        <v>14</v>
      </c>
      <c r="M10" s="49" t="s">
        <v>15</v>
      </c>
      <c r="N10" s="50" t="s">
        <v>16</v>
      </c>
      <c r="O10" s="49" t="s">
        <v>17</v>
      </c>
      <c r="P10" s="10" t="s">
        <v>18</v>
      </c>
      <c r="Q10" s="52" t="s">
        <v>19</v>
      </c>
      <c r="R10" s="10" t="s">
        <v>20</v>
      </c>
      <c r="S10" s="51" t="s">
        <v>21</v>
      </c>
      <c r="T10" s="51" t="s">
        <v>22</v>
      </c>
    </row>
    <row r="11" spans="1:37" ht="45.75" x14ac:dyDescent="0.25">
      <c r="A11" s="113" t="s">
        <v>23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37" s="20" customFormat="1" ht="58.5" customHeight="1" x14ac:dyDescent="0.35">
      <c r="A12" s="116">
        <v>1</v>
      </c>
      <c r="B12" s="117"/>
      <c r="C12" s="53" t="s">
        <v>24</v>
      </c>
      <c r="D12" s="53" t="s">
        <v>25</v>
      </c>
      <c r="E12" s="19">
        <v>2315</v>
      </c>
      <c r="F12" s="18" t="s">
        <v>26</v>
      </c>
      <c r="G12" s="19">
        <v>0</v>
      </c>
      <c r="H12" s="19">
        <v>0</v>
      </c>
      <c r="I12" s="19">
        <v>0</v>
      </c>
      <c r="J12" s="19">
        <v>700</v>
      </c>
      <c r="K12" s="19">
        <v>0</v>
      </c>
      <c r="L12" s="19">
        <v>250</v>
      </c>
      <c r="M12" s="19">
        <v>0</v>
      </c>
      <c r="N12" s="19">
        <v>0</v>
      </c>
      <c r="O12" s="19">
        <v>75</v>
      </c>
      <c r="P12" s="19">
        <v>0</v>
      </c>
      <c r="Q12" s="17">
        <v>892</v>
      </c>
      <c r="R12" s="17">
        <v>0</v>
      </c>
      <c r="S12" s="17">
        <v>0</v>
      </c>
      <c r="T12" s="17">
        <v>0</v>
      </c>
      <c r="U12" s="77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</row>
    <row r="13" spans="1:37" s="20" customFormat="1" ht="58.5" customHeight="1" x14ac:dyDescent="0.35">
      <c r="A13" s="118">
        <v>2</v>
      </c>
      <c r="B13" s="119"/>
      <c r="C13" s="54" t="s">
        <v>27</v>
      </c>
      <c r="D13" s="55" t="s">
        <v>28</v>
      </c>
      <c r="E13" s="21">
        <v>2441</v>
      </c>
      <c r="F13" s="22" t="s">
        <v>26</v>
      </c>
      <c r="G13" s="21">
        <v>0</v>
      </c>
      <c r="H13" s="21">
        <v>0</v>
      </c>
      <c r="I13" s="21">
        <v>0</v>
      </c>
      <c r="J13" s="21">
        <v>700</v>
      </c>
      <c r="K13" s="21">
        <v>0</v>
      </c>
      <c r="L13" s="21">
        <v>250</v>
      </c>
      <c r="M13" s="21">
        <v>0</v>
      </c>
      <c r="N13" s="21">
        <v>0</v>
      </c>
      <c r="O13" s="21">
        <v>75</v>
      </c>
      <c r="P13" s="21">
        <v>0</v>
      </c>
      <c r="Q13" s="21">
        <v>420</v>
      </c>
      <c r="R13" s="21">
        <v>0</v>
      </c>
      <c r="S13" s="21">
        <v>0</v>
      </c>
      <c r="T13" s="21">
        <v>0</v>
      </c>
      <c r="U13" s="77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</row>
    <row r="14" spans="1:37" s="20" customFormat="1" ht="58.5" customHeight="1" x14ac:dyDescent="0.35">
      <c r="A14" s="116">
        <v>3</v>
      </c>
      <c r="B14" s="117"/>
      <c r="C14" s="53" t="s">
        <v>29</v>
      </c>
      <c r="D14" s="53" t="s">
        <v>30</v>
      </c>
      <c r="E14" s="19">
        <v>2120</v>
      </c>
      <c r="F14" s="18" t="s">
        <v>26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250</v>
      </c>
      <c r="M14" s="19">
        <v>0</v>
      </c>
      <c r="N14" s="19">
        <v>0</v>
      </c>
      <c r="O14" s="19">
        <v>50</v>
      </c>
      <c r="P14" s="19">
        <v>755</v>
      </c>
      <c r="Q14" s="17">
        <v>365</v>
      </c>
      <c r="R14" s="17">
        <v>0</v>
      </c>
      <c r="S14" s="17">
        <v>0</v>
      </c>
      <c r="T14" s="17">
        <v>0</v>
      </c>
      <c r="U14" s="77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</row>
    <row r="15" spans="1:37" s="20" customFormat="1" ht="58.5" customHeight="1" x14ac:dyDescent="0.35">
      <c r="A15" s="118">
        <v>4</v>
      </c>
      <c r="B15" s="119"/>
      <c r="C15" s="54" t="s">
        <v>31</v>
      </c>
      <c r="D15" s="55" t="s">
        <v>32</v>
      </c>
      <c r="E15" s="21">
        <v>876</v>
      </c>
      <c r="F15" s="22" t="s">
        <v>26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187.5</v>
      </c>
      <c r="M15" s="21">
        <v>0</v>
      </c>
      <c r="N15" s="21">
        <v>0</v>
      </c>
      <c r="O15" s="21">
        <v>37.5</v>
      </c>
      <c r="P15" s="21">
        <v>1224</v>
      </c>
      <c r="Q15" s="21">
        <v>324</v>
      </c>
      <c r="R15" s="21">
        <v>0</v>
      </c>
      <c r="S15" s="21">
        <v>0</v>
      </c>
      <c r="T15" s="21">
        <v>0</v>
      </c>
      <c r="U15" s="77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</row>
    <row r="16" spans="1:37" s="20" customFormat="1" ht="58.5" customHeight="1" x14ac:dyDescent="0.35">
      <c r="A16" s="116">
        <v>5</v>
      </c>
      <c r="B16" s="117"/>
      <c r="C16" s="53" t="s">
        <v>33</v>
      </c>
      <c r="D16" s="53" t="s">
        <v>34</v>
      </c>
      <c r="E16" s="19">
        <v>1035.72</v>
      </c>
      <c r="F16" s="18" t="s">
        <v>26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187.5</v>
      </c>
      <c r="M16" s="19">
        <v>0</v>
      </c>
      <c r="N16" s="19">
        <v>0</v>
      </c>
      <c r="O16" s="19">
        <v>37.5</v>
      </c>
      <c r="P16" s="19">
        <v>1102</v>
      </c>
      <c r="Q16" s="17">
        <v>302</v>
      </c>
      <c r="R16" s="17">
        <v>0</v>
      </c>
      <c r="S16" s="17">
        <v>0</v>
      </c>
      <c r="T16" s="17">
        <v>0</v>
      </c>
      <c r="U16" s="77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</row>
    <row r="17" spans="1:37" s="20" customFormat="1" ht="58.5" customHeight="1" x14ac:dyDescent="0.35">
      <c r="A17" s="118">
        <v>6</v>
      </c>
      <c r="B17" s="119"/>
      <c r="C17" s="54" t="s">
        <v>35</v>
      </c>
      <c r="D17" s="55" t="s">
        <v>36</v>
      </c>
      <c r="E17" s="21">
        <v>1074</v>
      </c>
      <c r="F17" s="22" t="s">
        <v>26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275</v>
      </c>
      <c r="N17" s="21">
        <v>250</v>
      </c>
      <c r="O17" s="21">
        <v>75</v>
      </c>
      <c r="P17" s="21">
        <v>1426</v>
      </c>
      <c r="Q17" s="21">
        <v>427</v>
      </c>
      <c r="R17" s="21">
        <v>0</v>
      </c>
      <c r="S17" s="21">
        <v>0</v>
      </c>
      <c r="T17" s="21">
        <v>0</v>
      </c>
      <c r="U17" s="77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</row>
    <row r="18" spans="1:37" s="20" customFormat="1" ht="58.5" customHeight="1" x14ac:dyDescent="0.35">
      <c r="A18" s="116">
        <v>7</v>
      </c>
      <c r="B18" s="117"/>
      <c r="C18" s="53" t="s">
        <v>37</v>
      </c>
      <c r="D18" s="53" t="s">
        <v>36</v>
      </c>
      <c r="E18" s="19">
        <v>1074</v>
      </c>
      <c r="F18" s="18" t="s">
        <v>26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 t="s">
        <v>38</v>
      </c>
      <c r="M18" s="19">
        <v>0</v>
      </c>
      <c r="N18" s="19">
        <v>250</v>
      </c>
      <c r="O18" s="19">
        <v>50</v>
      </c>
      <c r="P18" s="19">
        <v>1701</v>
      </c>
      <c r="Q18" s="17">
        <v>427</v>
      </c>
      <c r="R18" s="17">
        <v>0</v>
      </c>
      <c r="S18" s="17">
        <v>0</v>
      </c>
      <c r="T18" s="17">
        <v>0</v>
      </c>
      <c r="U18" s="77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</row>
    <row r="19" spans="1:37" s="20" customFormat="1" ht="58.5" customHeight="1" x14ac:dyDescent="0.35">
      <c r="A19" s="118">
        <v>8</v>
      </c>
      <c r="B19" s="119"/>
      <c r="C19" s="54" t="s">
        <v>39</v>
      </c>
      <c r="D19" s="55" t="s">
        <v>32</v>
      </c>
      <c r="E19" s="21">
        <v>876</v>
      </c>
      <c r="F19" s="22" t="s">
        <v>26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187.5</v>
      </c>
      <c r="M19" s="21">
        <v>267.77999999999997</v>
      </c>
      <c r="N19" s="21">
        <v>0</v>
      </c>
      <c r="O19" s="21">
        <v>56.25</v>
      </c>
      <c r="P19" s="21">
        <v>957</v>
      </c>
      <c r="Q19" s="21">
        <v>323.22000000000003</v>
      </c>
      <c r="R19" s="21">
        <v>0</v>
      </c>
      <c r="S19" s="21">
        <v>0</v>
      </c>
      <c r="T19" s="21">
        <v>0</v>
      </c>
      <c r="U19" s="77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</row>
    <row r="20" spans="1:37" s="20" customFormat="1" ht="58.5" customHeight="1" x14ac:dyDescent="0.35">
      <c r="A20" s="116">
        <v>9</v>
      </c>
      <c r="B20" s="117"/>
      <c r="C20" s="53" t="s">
        <v>40</v>
      </c>
      <c r="D20" s="53" t="s">
        <v>41</v>
      </c>
      <c r="E20" s="19">
        <v>1302</v>
      </c>
      <c r="F20" s="18" t="s">
        <v>26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250</v>
      </c>
      <c r="M20" s="19">
        <v>275</v>
      </c>
      <c r="N20" s="19">
        <v>0</v>
      </c>
      <c r="O20" s="19">
        <v>75</v>
      </c>
      <c r="P20" s="19">
        <v>1273</v>
      </c>
      <c r="Q20" s="17">
        <v>324</v>
      </c>
      <c r="R20" s="17">
        <v>0</v>
      </c>
      <c r="S20" s="17">
        <v>0</v>
      </c>
      <c r="T20" s="17">
        <v>0</v>
      </c>
      <c r="U20" s="77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</row>
    <row r="21" spans="1:37" s="20" customFormat="1" ht="58.5" customHeight="1" x14ac:dyDescent="0.35">
      <c r="A21" s="118">
        <v>10</v>
      </c>
      <c r="B21" s="119"/>
      <c r="C21" s="54" t="s">
        <v>42</v>
      </c>
      <c r="D21" s="55" t="s">
        <v>43</v>
      </c>
      <c r="E21" s="21">
        <v>813.75</v>
      </c>
      <c r="F21" s="22" t="s">
        <v>26</v>
      </c>
      <c r="G21" s="21">
        <v>0</v>
      </c>
      <c r="H21" s="21">
        <v>0</v>
      </c>
      <c r="I21" s="21">
        <v>0</v>
      </c>
      <c r="J21" s="21">
        <v>400</v>
      </c>
      <c r="K21" s="21">
        <v>0</v>
      </c>
      <c r="L21" s="21">
        <v>156.25</v>
      </c>
      <c r="M21" s="21">
        <v>0</v>
      </c>
      <c r="N21" s="21">
        <v>0</v>
      </c>
      <c r="O21" s="21">
        <v>46.88</v>
      </c>
      <c r="P21" s="21">
        <v>568</v>
      </c>
      <c r="Q21" s="21">
        <v>202</v>
      </c>
      <c r="R21" s="21">
        <v>0</v>
      </c>
      <c r="S21" s="21">
        <v>0</v>
      </c>
      <c r="T21" s="21">
        <v>0</v>
      </c>
      <c r="U21" s="77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</row>
    <row r="22" spans="1:37" s="20" customFormat="1" ht="58.5" customHeight="1" x14ac:dyDescent="0.35">
      <c r="A22" s="116">
        <v>11</v>
      </c>
      <c r="B22" s="117"/>
      <c r="C22" s="53" t="s">
        <v>44</v>
      </c>
      <c r="D22" s="53" t="s">
        <v>43</v>
      </c>
      <c r="E22" s="19">
        <v>813.75</v>
      </c>
      <c r="F22" s="18" t="s">
        <v>26</v>
      </c>
      <c r="G22" s="19">
        <v>0</v>
      </c>
      <c r="H22" s="19">
        <v>0</v>
      </c>
      <c r="I22" s="19">
        <v>0</v>
      </c>
      <c r="J22" s="19">
        <v>400</v>
      </c>
      <c r="K22" s="19">
        <v>0</v>
      </c>
      <c r="L22" s="19">
        <v>156.25</v>
      </c>
      <c r="M22" s="19">
        <v>0</v>
      </c>
      <c r="N22" s="19">
        <v>0</v>
      </c>
      <c r="O22" s="19">
        <v>46.88</v>
      </c>
      <c r="P22" s="19">
        <v>568</v>
      </c>
      <c r="Q22" s="17">
        <v>142</v>
      </c>
      <c r="R22" s="17">
        <v>0</v>
      </c>
      <c r="S22" s="17">
        <v>0</v>
      </c>
      <c r="T22" s="17">
        <v>0</v>
      </c>
      <c r="U22" s="77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</row>
    <row r="23" spans="1:37" s="20" customFormat="1" ht="58.5" customHeight="1" x14ac:dyDescent="0.35">
      <c r="A23" s="118">
        <v>12</v>
      </c>
      <c r="B23" s="119"/>
      <c r="C23" s="54" t="s">
        <v>45</v>
      </c>
      <c r="D23" s="55" t="s">
        <v>46</v>
      </c>
      <c r="E23" s="21">
        <v>584</v>
      </c>
      <c r="F23" s="22" t="s">
        <v>26</v>
      </c>
      <c r="G23" s="21">
        <v>0</v>
      </c>
      <c r="H23" s="21">
        <v>0</v>
      </c>
      <c r="I23" s="21">
        <v>0</v>
      </c>
      <c r="J23" s="21">
        <v>400</v>
      </c>
      <c r="K23" s="21">
        <v>0</v>
      </c>
      <c r="L23" s="21">
        <v>125</v>
      </c>
      <c r="M23" s="21">
        <v>0</v>
      </c>
      <c r="N23" s="21">
        <v>0</v>
      </c>
      <c r="O23" s="21">
        <v>37.5</v>
      </c>
      <c r="P23" s="21">
        <v>416</v>
      </c>
      <c r="Q23" s="21">
        <v>172</v>
      </c>
      <c r="R23" s="21">
        <v>0</v>
      </c>
      <c r="S23" s="21">
        <v>0</v>
      </c>
      <c r="T23" s="21">
        <v>0</v>
      </c>
      <c r="U23" s="77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</row>
    <row r="24" spans="1:37" s="20" customFormat="1" ht="58.5" customHeight="1" x14ac:dyDescent="0.35">
      <c r="A24" s="116">
        <v>13</v>
      </c>
      <c r="B24" s="117"/>
      <c r="C24" s="53" t="s">
        <v>47</v>
      </c>
      <c r="D24" s="53" t="s">
        <v>48</v>
      </c>
      <c r="E24" s="19">
        <v>584</v>
      </c>
      <c r="F24" s="18" t="s">
        <v>26</v>
      </c>
      <c r="G24" s="19">
        <v>0</v>
      </c>
      <c r="H24" s="19">
        <v>0</v>
      </c>
      <c r="I24" s="19">
        <v>0</v>
      </c>
      <c r="J24" s="19">
        <v>400</v>
      </c>
      <c r="K24" s="19">
        <v>0</v>
      </c>
      <c r="L24" s="19">
        <v>125</v>
      </c>
      <c r="M24" s="19">
        <v>0</v>
      </c>
      <c r="N24" s="19">
        <v>0</v>
      </c>
      <c r="O24" s="19">
        <v>37.5</v>
      </c>
      <c r="P24" s="19">
        <v>416</v>
      </c>
      <c r="Q24" s="17">
        <v>172</v>
      </c>
      <c r="R24" s="17">
        <v>0</v>
      </c>
      <c r="S24" s="17">
        <v>0</v>
      </c>
      <c r="T24" s="17">
        <v>0</v>
      </c>
      <c r="U24" s="77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</row>
    <row r="25" spans="1:37" s="20" customFormat="1" ht="58.5" customHeight="1" x14ac:dyDescent="0.35">
      <c r="A25" s="118">
        <v>14</v>
      </c>
      <c r="B25" s="119"/>
      <c r="C25" s="54" t="s">
        <v>49</v>
      </c>
      <c r="D25" s="55" t="s">
        <v>50</v>
      </c>
      <c r="E25" s="21">
        <v>813.75</v>
      </c>
      <c r="F25" s="22" t="s">
        <v>26</v>
      </c>
      <c r="G25" s="21">
        <v>0</v>
      </c>
      <c r="H25" s="21">
        <v>0</v>
      </c>
      <c r="I25" s="21">
        <v>0</v>
      </c>
      <c r="J25" s="21">
        <v>400</v>
      </c>
      <c r="K25" s="21">
        <v>0</v>
      </c>
      <c r="L25" s="21">
        <v>156.25</v>
      </c>
      <c r="M25" s="21">
        <v>0</v>
      </c>
      <c r="N25" s="21">
        <v>0</v>
      </c>
      <c r="O25" s="21">
        <v>46.88</v>
      </c>
      <c r="P25" s="21">
        <v>568</v>
      </c>
      <c r="Q25" s="21">
        <v>142</v>
      </c>
      <c r="R25" s="21">
        <v>0</v>
      </c>
      <c r="S25" s="21">
        <v>0</v>
      </c>
      <c r="T25" s="21">
        <v>0</v>
      </c>
      <c r="U25" s="77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</row>
    <row r="26" spans="1:37" s="20" customFormat="1" ht="58.5" customHeight="1" x14ac:dyDescent="0.35">
      <c r="A26" s="116">
        <v>15</v>
      </c>
      <c r="B26" s="117"/>
      <c r="C26" s="53" t="s">
        <v>51</v>
      </c>
      <c r="D26" s="53" t="s">
        <v>46</v>
      </c>
      <c r="E26" s="19">
        <v>584</v>
      </c>
      <c r="F26" s="18" t="s">
        <v>26</v>
      </c>
      <c r="G26" s="19">
        <v>0</v>
      </c>
      <c r="H26" s="19">
        <v>0</v>
      </c>
      <c r="I26" s="19">
        <v>0</v>
      </c>
      <c r="J26" s="19">
        <v>400</v>
      </c>
      <c r="K26" s="19">
        <v>0</v>
      </c>
      <c r="L26" s="19">
        <v>125</v>
      </c>
      <c r="M26" s="19">
        <v>0</v>
      </c>
      <c r="N26" s="19">
        <v>0</v>
      </c>
      <c r="O26" s="19">
        <v>17.5</v>
      </c>
      <c r="P26" s="19">
        <v>416</v>
      </c>
      <c r="Q26" s="17">
        <v>172</v>
      </c>
      <c r="R26" s="17">
        <v>0</v>
      </c>
      <c r="S26" s="17">
        <v>0</v>
      </c>
      <c r="T26" s="17">
        <v>0</v>
      </c>
      <c r="U26" s="77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</row>
    <row r="27" spans="1:37" s="20" customFormat="1" ht="58.5" customHeight="1" x14ac:dyDescent="0.35">
      <c r="A27" s="118">
        <v>16</v>
      </c>
      <c r="B27" s="119"/>
      <c r="C27" s="54" t="s">
        <v>52</v>
      </c>
      <c r="D27" s="55" t="s">
        <v>53</v>
      </c>
      <c r="E27" s="21">
        <v>730</v>
      </c>
      <c r="F27" s="22" t="s">
        <v>26</v>
      </c>
      <c r="G27" s="21">
        <v>0</v>
      </c>
      <c r="H27" s="21">
        <v>0</v>
      </c>
      <c r="I27" s="21">
        <v>0</v>
      </c>
      <c r="J27" s="21">
        <v>400</v>
      </c>
      <c r="K27" s="21">
        <v>0</v>
      </c>
      <c r="L27" s="21">
        <v>156.25</v>
      </c>
      <c r="M27" s="21">
        <v>0</v>
      </c>
      <c r="N27" s="21">
        <v>0</v>
      </c>
      <c r="O27" s="21">
        <v>46.88</v>
      </c>
      <c r="P27" s="21">
        <v>620</v>
      </c>
      <c r="Q27" s="21">
        <v>215</v>
      </c>
      <c r="R27" s="21">
        <v>0</v>
      </c>
      <c r="S27" s="21">
        <v>0</v>
      </c>
      <c r="T27" s="21">
        <v>0</v>
      </c>
      <c r="U27" s="77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</row>
    <row r="28" spans="1:37" s="20" customFormat="1" ht="58.5" customHeight="1" x14ac:dyDescent="0.35">
      <c r="A28" s="116">
        <v>17</v>
      </c>
      <c r="B28" s="117"/>
      <c r="C28" s="53" t="s">
        <v>54</v>
      </c>
      <c r="D28" s="53" t="s">
        <v>55</v>
      </c>
      <c r="E28" s="19">
        <v>1381</v>
      </c>
      <c r="F28" s="18" t="s">
        <v>26</v>
      </c>
      <c r="G28" s="19">
        <v>0</v>
      </c>
      <c r="H28" s="19">
        <v>0</v>
      </c>
      <c r="I28" s="19">
        <v>0</v>
      </c>
      <c r="J28" s="19">
        <v>400</v>
      </c>
      <c r="K28" s="19">
        <v>0</v>
      </c>
      <c r="L28" s="19">
        <v>250</v>
      </c>
      <c r="M28" s="19">
        <v>0</v>
      </c>
      <c r="N28" s="19">
        <v>0</v>
      </c>
      <c r="O28" s="19">
        <v>50</v>
      </c>
      <c r="P28" s="19">
        <v>1069</v>
      </c>
      <c r="Q28" s="17">
        <v>307</v>
      </c>
      <c r="R28" s="17">
        <v>0</v>
      </c>
      <c r="S28" s="17">
        <v>0</v>
      </c>
      <c r="T28" s="17">
        <v>0</v>
      </c>
      <c r="U28" s="77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</row>
    <row r="29" spans="1:37" s="20" customFormat="1" ht="58.5" customHeight="1" x14ac:dyDescent="0.35">
      <c r="A29" s="118">
        <v>18</v>
      </c>
      <c r="B29" s="119"/>
      <c r="C29" s="54" t="s">
        <v>56</v>
      </c>
      <c r="D29" s="55" t="s">
        <v>48</v>
      </c>
      <c r="E29" s="21">
        <v>584</v>
      </c>
      <c r="F29" s="22" t="s">
        <v>26</v>
      </c>
      <c r="G29" s="21">
        <v>0</v>
      </c>
      <c r="H29" s="21">
        <v>0</v>
      </c>
      <c r="I29" s="21">
        <v>0</v>
      </c>
      <c r="J29" s="21">
        <v>400</v>
      </c>
      <c r="K29" s="21">
        <v>0</v>
      </c>
      <c r="L29" s="21">
        <v>125</v>
      </c>
      <c r="M29" s="21">
        <v>0</v>
      </c>
      <c r="N29" s="21">
        <v>0</v>
      </c>
      <c r="O29" s="21">
        <v>37.5</v>
      </c>
      <c r="P29" s="21">
        <v>416</v>
      </c>
      <c r="Q29" s="21">
        <v>172</v>
      </c>
      <c r="R29" s="21">
        <v>0</v>
      </c>
      <c r="S29" s="21">
        <v>0</v>
      </c>
      <c r="T29" s="21">
        <v>0</v>
      </c>
      <c r="U29" s="77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</row>
    <row r="30" spans="1:37" s="20" customFormat="1" ht="58.5" customHeight="1" x14ac:dyDescent="0.35">
      <c r="A30" s="116">
        <v>19</v>
      </c>
      <c r="B30" s="117"/>
      <c r="C30" s="53" t="s">
        <v>57</v>
      </c>
      <c r="D30" s="53" t="s">
        <v>48</v>
      </c>
      <c r="E30" s="19">
        <v>584</v>
      </c>
      <c r="F30" s="18" t="s">
        <v>26</v>
      </c>
      <c r="G30" s="19">
        <v>0</v>
      </c>
      <c r="H30" s="19">
        <v>0</v>
      </c>
      <c r="I30" s="19">
        <v>0</v>
      </c>
      <c r="J30" s="19">
        <v>400</v>
      </c>
      <c r="K30" s="19">
        <v>0</v>
      </c>
      <c r="L30" s="19">
        <v>125</v>
      </c>
      <c r="M30" s="19">
        <v>0</v>
      </c>
      <c r="N30" s="19">
        <v>0</v>
      </c>
      <c r="O30" s="19">
        <v>37.5</v>
      </c>
      <c r="P30" s="19">
        <v>416</v>
      </c>
      <c r="Q30" s="17">
        <v>172</v>
      </c>
      <c r="R30" s="17">
        <v>0</v>
      </c>
      <c r="S30" s="17">
        <v>0</v>
      </c>
      <c r="T30" s="17">
        <v>0</v>
      </c>
      <c r="U30" s="77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</row>
    <row r="31" spans="1:37" s="20" customFormat="1" ht="58.5" customHeight="1" x14ac:dyDescent="0.35">
      <c r="A31" s="118">
        <v>20</v>
      </c>
      <c r="B31" s="119"/>
      <c r="C31" s="54" t="s">
        <v>58</v>
      </c>
      <c r="D31" s="55" t="s">
        <v>59</v>
      </c>
      <c r="E31" s="21">
        <v>1192</v>
      </c>
      <c r="F31" s="22" t="s">
        <v>26</v>
      </c>
      <c r="G31" s="21">
        <v>0</v>
      </c>
      <c r="H31" s="21">
        <v>0</v>
      </c>
      <c r="I31" s="21">
        <v>0</v>
      </c>
      <c r="J31" s="21">
        <v>400</v>
      </c>
      <c r="K31" s="21">
        <v>0</v>
      </c>
      <c r="L31" s="21">
        <v>250</v>
      </c>
      <c r="M31" s="21">
        <v>0</v>
      </c>
      <c r="N31" s="21">
        <v>0</v>
      </c>
      <c r="O31" s="21">
        <v>75</v>
      </c>
      <c r="P31" s="21">
        <v>1233</v>
      </c>
      <c r="Q31" s="21">
        <v>407</v>
      </c>
      <c r="R31" s="21">
        <v>0</v>
      </c>
      <c r="S31" s="21">
        <v>0</v>
      </c>
      <c r="T31" s="21">
        <v>0</v>
      </c>
      <c r="U31" s="77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</row>
    <row r="32" spans="1:37" s="20" customFormat="1" ht="58.5" customHeight="1" x14ac:dyDescent="0.35">
      <c r="A32" s="116">
        <v>21</v>
      </c>
      <c r="B32" s="117"/>
      <c r="C32" s="53" t="s">
        <v>60</v>
      </c>
      <c r="D32" s="53" t="s">
        <v>61</v>
      </c>
      <c r="E32" s="19">
        <v>1381</v>
      </c>
      <c r="F32" s="18" t="s">
        <v>26</v>
      </c>
      <c r="G32" s="19">
        <v>0</v>
      </c>
      <c r="H32" s="19">
        <v>0</v>
      </c>
      <c r="I32" s="19">
        <v>0</v>
      </c>
      <c r="J32" s="19">
        <v>400</v>
      </c>
      <c r="K32" s="19">
        <v>0</v>
      </c>
      <c r="L32" s="19">
        <v>250</v>
      </c>
      <c r="M32" s="19">
        <v>0</v>
      </c>
      <c r="N32" s="19"/>
      <c r="O32" s="19">
        <v>50</v>
      </c>
      <c r="P32" s="19">
        <v>1069</v>
      </c>
      <c r="Q32" s="17">
        <v>307</v>
      </c>
      <c r="R32" s="17">
        <v>0</v>
      </c>
      <c r="S32" s="17">
        <v>0</v>
      </c>
      <c r="T32" s="17">
        <v>0</v>
      </c>
      <c r="U32" s="77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</row>
    <row r="33" spans="1:37" ht="45.75" x14ac:dyDescent="0.25">
      <c r="A33" s="114" t="s">
        <v>62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79"/>
    </row>
    <row r="34" spans="1:37" s="20" customFormat="1" ht="58.5" customHeight="1" x14ac:dyDescent="0.35">
      <c r="A34" s="67">
        <v>22</v>
      </c>
      <c r="B34" s="83">
        <v>1</v>
      </c>
      <c r="C34" s="56" t="s">
        <v>63</v>
      </c>
      <c r="D34" s="57" t="s">
        <v>64</v>
      </c>
      <c r="E34" s="23">
        <f>5011</f>
        <v>5011</v>
      </c>
      <c r="F34" s="24" t="s">
        <v>26</v>
      </c>
      <c r="G34" s="23">
        <v>0</v>
      </c>
      <c r="H34" s="23">
        <v>0</v>
      </c>
      <c r="I34" s="23">
        <v>0</v>
      </c>
      <c r="J34" s="23">
        <v>0</v>
      </c>
      <c r="K34" s="23">
        <f>2000</f>
        <v>2000</v>
      </c>
      <c r="L34" s="23">
        <v>0</v>
      </c>
      <c r="M34" s="23">
        <v>0</v>
      </c>
      <c r="N34" s="23">
        <f>250</f>
        <v>250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78"/>
      <c r="V34" s="80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</row>
    <row r="35" spans="1:37" ht="45.75" x14ac:dyDescent="0.25">
      <c r="A35" s="115" t="s">
        <v>65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</row>
    <row r="36" spans="1:37" s="20" customFormat="1" ht="58.5" customHeight="1" x14ac:dyDescent="0.35">
      <c r="A36" s="68">
        <v>23</v>
      </c>
      <c r="B36" s="84">
        <v>1</v>
      </c>
      <c r="C36" s="72" t="s">
        <v>66</v>
      </c>
      <c r="D36" s="73" t="s">
        <v>67</v>
      </c>
      <c r="E36" s="25">
        <v>18000</v>
      </c>
      <c r="F36" s="74" t="s">
        <v>26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250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</row>
    <row r="37" spans="1:37" ht="45.75" x14ac:dyDescent="0.25">
      <c r="A37" s="95" t="s">
        <v>68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</row>
    <row r="38" spans="1:37" s="20" customFormat="1" ht="58.5" customHeight="1" x14ac:dyDescent="0.35">
      <c r="A38" s="69">
        <v>24</v>
      </c>
      <c r="B38" s="85">
        <v>1</v>
      </c>
      <c r="C38" s="58" t="s">
        <v>69</v>
      </c>
      <c r="D38" s="59" t="s">
        <v>70</v>
      </c>
      <c r="E38" s="26">
        <v>2347.5</v>
      </c>
      <c r="F38" s="27" t="s">
        <v>26</v>
      </c>
      <c r="G38" s="26">
        <v>250</v>
      </c>
      <c r="H38" s="26">
        <v>994.63</v>
      </c>
      <c r="I38" s="26">
        <v>0</v>
      </c>
      <c r="J38" s="26">
        <v>0</v>
      </c>
      <c r="K38" s="26">
        <v>0</v>
      </c>
      <c r="L38" s="26" t="s">
        <v>71</v>
      </c>
      <c r="M38" s="26">
        <v>0</v>
      </c>
      <c r="N38" s="26">
        <v>0</v>
      </c>
      <c r="O38" s="26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77">
        <f t="shared" ref="U38:U49" si="0">SUM(E38:T38)</f>
        <v>3592.13</v>
      </c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</row>
    <row r="39" spans="1:37" s="20" customFormat="1" ht="58.5" customHeight="1" x14ac:dyDescent="0.35">
      <c r="A39" s="14">
        <v>25</v>
      </c>
      <c r="B39" s="86">
        <v>2</v>
      </c>
      <c r="C39" s="60" t="s">
        <v>72</v>
      </c>
      <c r="D39" s="60" t="s">
        <v>70</v>
      </c>
      <c r="E39" s="29">
        <v>2347.5</v>
      </c>
      <c r="F39" s="30" t="s">
        <v>26</v>
      </c>
      <c r="G39" s="29">
        <v>250</v>
      </c>
      <c r="H39" s="29">
        <v>994.63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35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77">
        <f t="shared" si="0"/>
        <v>3627.13</v>
      </c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</row>
    <row r="40" spans="1:37" s="20" customFormat="1" ht="58.5" customHeight="1" x14ac:dyDescent="0.35">
      <c r="A40" s="69">
        <v>26</v>
      </c>
      <c r="B40" s="85">
        <v>3</v>
      </c>
      <c r="C40" s="58" t="s">
        <v>73</v>
      </c>
      <c r="D40" s="59" t="s">
        <v>70</v>
      </c>
      <c r="E40" s="26">
        <v>2347.5</v>
      </c>
      <c r="F40" s="27" t="s">
        <v>26</v>
      </c>
      <c r="G40" s="26">
        <v>250</v>
      </c>
      <c r="H40" s="26">
        <v>994.63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75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77">
        <f t="shared" si="0"/>
        <v>3667.13</v>
      </c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</row>
    <row r="41" spans="1:37" s="20" customFormat="1" ht="58.5" customHeight="1" x14ac:dyDescent="0.35">
      <c r="A41" s="14">
        <v>27</v>
      </c>
      <c r="B41" s="86">
        <v>4</v>
      </c>
      <c r="C41" s="60" t="s">
        <v>74</v>
      </c>
      <c r="D41" s="60" t="s">
        <v>70</v>
      </c>
      <c r="E41" s="29">
        <v>2347.5</v>
      </c>
      <c r="F41" s="30" t="s">
        <v>26</v>
      </c>
      <c r="G41" s="29">
        <v>250</v>
      </c>
      <c r="H41" s="29">
        <v>994.63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50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77">
        <f t="shared" si="0"/>
        <v>3642.13</v>
      </c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</row>
    <row r="42" spans="1:37" s="20" customFormat="1" ht="58.5" customHeight="1" x14ac:dyDescent="0.35">
      <c r="A42" s="69">
        <v>28</v>
      </c>
      <c r="B42" s="85">
        <v>5</v>
      </c>
      <c r="C42" s="58" t="s">
        <v>75</v>
      </c>
      <c r="D42" s="59" t="s">
        <v>70</v>
      </c>
      <c r="E42" s="26">
        <v>2347.5</v>
      </c>
      <c r="F42" s="27" t="s">
        <v>26</v>
      </c>
      <c r="G42" s="26">
        <v>250</v>
      </c>
      <c r="H42" s="26">
        <v>994.63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50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77">
        <f t="shared" si="0"/>
        <v>3642.13</v>
      </c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</row>
    <row r="43" spans="1:37" s="20" customFormat="1" ht="58.5" customHeight="1" x14ac:dyDescent="0.35">
      <c r="A43" s="14">
        <v>29</v>
      </c>
      <c r="B43" s="86">
        <v>6</v>
      </c>
      <c r="C43" s="60" t="s">
        <v>76</v>
      </c>
      <c r="D43" s="60" t="s">
        <v>70</v>
      </c>
      <c r="E43" s="29">
        <v>2347.5</v>
      </c>
      <c r="F43" s="30" t="s">
        <v>26</v>
      </c>
      <c r="G43" s="29">
        <v>250</v>
      </c>
      <c r="H43" s="29">
        <v>994.63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50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77">
        <f t="shared" si="0"/>
        <v>3642.13</v>
      </c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</row>
    <row r="44" spans="1:37" s="20" customFormat="1" ht="58.5" customHeight="1" x14ac:dyDescent="0.35">
      <c r="A44" s="69">
        <v>30</v>
      </c>
      <c r="B44" s="85">
        <v>7</v>
      </c>
      <c r="C44" s="58" t="s">
        <v>77</v>
      </c>
      <c r="D44" s="59" t="s">
        <v>70</v>
      </c>
      <c r="E44" s="26">
        <v>2347.5</v>
      </c>
      <c r="F44" s="27" t="s">
        <v>26</v>
      </c>
      <c r="G44" s="26">
        <v>250</v>
      </c>
      <c r="H44" s="26">
        <v>994.63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35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77">
        <f t="shared" si="0"/>
        <v>3627.13</v>
      </c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</row>
    <row r="45" spans="1:37" s="20" customFormat="1" ht="58.5" customHeight="1" x14ac:dyDescent="0.35">
      <c r="A45" s="14">
        <v>31</v>
      </c>
      <c r="B45" s="86">
        <v>8</v>
      </c>
      <c r="C45" s="60" t="s">
        <v>78</v>
      </c>
      <c r="D45" s="60" t="s">
        <v>70</v>
      </c>
      <c r="E45" s="29">
        <v>2347.5</v>
      </c>
      <c r="F45" s="30" t="s">
        <v>26</v>
      </c>
      <c r="G45" s="29">
        <v>250</v>
      </c>
      <c r="H45" s="29">
        <v>994.63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35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77">
        <f t="shared" si="0"/>
        <v>3627.13</v>
      </c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</row>
    <row r="46" spans="1:37" s="20" customFormat="1" ht="58.5" customHeight="1" x14ac:dyDescent="0.35">
      <c r="A46" s="69">
        <v>32</v>
      </c>
      <c r="B46" s="85">
        <v>9</v>
      </c>
      <c r="C46" s="58" t="s">
        <v>79</v>
      </c>
      <c r="D46" s="59" t="s">
        <v>70</v>
      </c>
      <c r="E46" s="26">
        <v>2347.5</v>
      </c>
      <c r="F46" s="27" t="s">
        <v>26</v>
      </c>
      <c r="G46" s="26">
        <v>250</v>
      </c>
      <c r="H46" s="26">
        <v>994.63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50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77">
        <f t="shared" si="0"/>
        <v>3642.13</v>
      </c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</row>
    <row r="47" spans="1:37" s="20" customFormat="1" ht="58.5" customHeight="1" x14ac:dyDescent="0.35">
      <c r="A47" s="14">
        <v>33</v>
      </c>
      <c r="B47" s="86">
        <v>10</v>
      </c>
      <c r="C47" s="60" t="s">
        <v>80</v>
      </c>
      <c r="D47" s="60" t="s">
        <v>70</v>
      </c>
      <c r="E47" s="29">
        <v>2347.5</v>
      </c>
      <c r="F47" s="30" t="s">
        <v>26</v>
      </c>
      <c r="G47" s="29">
        <v>250</v>
      </c>
      <c r="H47" s="29">
        <v>994.63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35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77">
        <f t="shared" si="0"/>
        <v>3627.13</v>
      </c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</row>
    <row r="48" spans="1:37" s="20" customFormat="1" ht="58.5" customHeight="1" x14ac:dyDescent="0.35">
      <c r="A48" s="69">
        <v>34</v>
      </c>
      <c r="B48" s="85">
        <v>11</v>
      </c>
      <c r="C48" s="58" t="s">
        <v>81</v>
      </c>
      <c r="D48" s="59" t="s">
        <v>70</v>
      </c>
      <c r="E48" s="26">
        <v>2347.5</v>
      </c>
      <c r="F48" s="27" t="s">
        <v>26</v>
      </c>
      <c r="G48" s="26">
        <v>250</v>
      </c>
      <c r="H48" s="26">
        <v>994.63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50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77">
        <f t="shared" si="0"/>
        <v>3642.13</v>
      </c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</row>
    <row r="49" spans="1:37" s="20" customFormat="1" ht="58.5" customHeight="1" x14ac:dyDescent="0.35">
      <c r="A49" s="14">
        <v>35</v>
      </c>
      <c r="B49" s="86">
        <v>12</v>
      </c>
      <c r="C49" s="60" t="s">
        <v>82</v>
      </c>
      <c r="D49" s="60" t="s">
        <v>83</v>
      </c>
      <c r="E49" s="29">
        <v>2142</v>
      </c>
      <c r="F49" s="30" t="s">
        <v>26</v>
      </c>
      <c r="G49" s="29">
        <v>250</v>
      </c>
      <c r="H49" s="29">
        <v>905.81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77">
        <f t="shared" si="0"/>
        <v>3297.81</v>
      </c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</row>
    <row r="50" spans="1:37" s="20" customFormat="1" ht="58.5" customHeight="1" x14ac:dyDescent="0.35">
      <c r="A50" s="69">
        <v>36</v>
      </c>
      <c r="B50" s="85">
        <v>13</v>
      </c>
      <c r="C50" s="58" t="s">
        <v>84</v>
      </c>
      <c r="D50" s="59" t="s">
        <v>70</v>
      </c>
      <c r="E50" s="26">
        <v>2347.5</v>
      </c>
      <c r="F50" s="27" t="s">
        <v>26</v>
      </c>
      <c r="G50" s="26">
        <v>250</v>
      </c>
      <c r="H50" s="26">
        <v>994.63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50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77">
        <f t="shared" ref="U50:U81" si="1">SUM(E50:T50)</f>
        <v>3642.13</v>
      </c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</row>
    <row r="51" spans="1:37" s="20" customFormat="1" ht="58.5" customHeight="1" x14ac:dyDescent="0.35">
      <c r="A51" s="14">
        <v>37</v>
      </c>
      <c r="B51" s="86">
        <v>14</v>
      </c>
      <c r="C51" s="60" t="s">
        <v>85</v>
      </c>
      <c r="D51" s="60" t="s">
        <v>70</v>
      </c>
      <c r="E51" s="29">
        <v>2347.5</v>
      </c>
      <c r="F51" s="30" t="s">
        <v>26</v>
      </c>
      <c r="G51" s="29">
        <v>250</v>
      </c>
      <c r="H51" s="29">
        <v>994.63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50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77">
        <f t="shared" si="1"/>
        <v>3642.13</v>
      </c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</row>
    <row r="52" spans="1:37" s="20" customFormat="1" ht="58.5" customHeight="1" x14ac:dyDescent="0.35">
      <c r="A52" s="69">
        <v>38</v>
      </c>
      <c r="B52" s="85">
        <v>15</v>
      </c>
      <c r="C52" s="58" t="s">
        <v>86</v>
      </c>
      <c r="D52" s="59" t="s">
        <v>70</v>
      </c>
      <c r="E52" s="26">
        <v>2347.5</v>
      </c>
      <c r="F52" s="27" t="s">
        <v>26</v>
      </c>
      <c r="G52" s="26">
        <v>250</v>
      </c>
      <c r="H52" s="26">
        <v>994.63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50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77">
        <f t="shared" si="1"/>
        <v>3642.13</v>
      </c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</row>
    <row r="53" spans="1:37" s="20" customFormat="1" ht="58.5" customHeight="1" x14ac:dyDescent="0.35">
      <c r="A53" s="14">
        <v>39</v>
      </c>
      <c r="B53" s="86">
        <v>16</v>
      </c>
      <c r="C53" s="60" t="s">
        <v>87</v>
      </c>
      <c r="D53" s="60" t="s">
        <v>70</v>
      </c>
      <c r="E53" s="29">
        <v>2347.5</v>
      </c>
      <c r="F53" s="30" t="s">
        <v>26</v>
      </c>
      <c r="G53" s="29">
        <v>250</v>
      </c>
      <c r="H53" s="29">
        <v>994.63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50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77">
        <f t="shared" si="1"/>
        <v>3642.13</v>
      </c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</row>
    <row r="54" spans="1:37" s="20" customFormat="1" ht="58.5" customHeight="1" x14ac:dyDescent="0.35">
      <c r="A54" s="69">
        <v>40</v>
      </c>
      <c r="B54" s="85">
        <v>17</v>
      </c>
      <c r="C54" s="58" t="s">
        <v>88</v>
      </c>
      <c r="D54" s="59" t="s">
        <v>83</v>
      </c>
      <c r="E54" s="26">
        <v>1605.6</v>
      </c>
      <c r="F54" s="27" t="s">
        <v>26</v>
      </c>
      <c r="G54" s="26">
        <v>187.5</v>
      </c>
      <c r="H54" s="26">
        <v>746.43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37.5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77">
        <f t="shared" si="1"/>
        <v>2577.0299999999997</v>
      </c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</row>
    <row r="55" spans="1:37" s="20" customFormat="1" ht="58.5" customHeight="1" x14ac:dyDescent="0.35">
      <c r="A55" s="14">
        <v>41</v>
      </c>
      <c r="B55" s="86">
        <v>18</v>
      </c>
      <c r="C55" s="60" t="s">
        <v>89</v>
      </c>
      <c r="D55" s="60" t="s">
        <v>70</v>
      </c>
      <c r="E55" s="29">
        <v>2347.5</v>
      </c>
      <c r="F55" s="30" t="s">
        <v>26</v>
      </c>
      <c r="G55" s="29">
        <v>250</v>
      </c>
      <c r="H55" s="29">
        <v>994.63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75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77">
        <f t="shared" si="1"/>
        <v>3667.13</v>
      </c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</row>
    <row r="56" spans="1:37" s="20" customFormat="1" ht="58.5" customHeight="1" x14ac:dyDescent="0.35">
      <c r="A56" s="69">
        <v>42</v>
      </c>
      <c r="B56" s="85">
        <v>19</v>
      </c>
      <c r="C56" s="58" t="s">
        <v>90</v>
      </c>
      <c r="D56" s="59" t="s">
        <v>70</v>
      </c>
      <c r="E56" s="26">
        <v>2347.5</v>
      </c>
      <c r="F56" s="27" t="s">
        <v>26</v>
      </c>
      <c r="G56" s="26">
        <v>250</v>
      </c>
      <c r="H56" s="26">
        <v>994.63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75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77">
        <f t="shared" si="1"/>
        <v>3667.13</v>
      </c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</row>
    <row r="57" spans="1:37" s="20" customFormat="1" ht="58.5" customHeight="1" x14ac:dyDescent="0.35">
      <c r="A57" s="14">
        <v>43</v>
      </c>
      <c r="B57" s="86">
        <v>20</v>
      </c>
      <c r="C57" s="60" t="s">
        <v>91</v>
      </c>
      <c r="D57" s="60" t="s">
        <v>70</v>
      </c>
      <c r="E57" s="29">
        <v>2347.5</v>
      </c>
      <c r="F57" s="30" t="s">
        <v>26</v>
      </c>
      <c r="G57" s="29">
        <v>250</v>
      </c>
      <c r="H57" s="29">
        <v>994.63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50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77">
        <f t="shared" si="1"/>
        <v>3642.13</v>
      </c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</row>
    <row r="58" spans="1:37" s="20" customFormat="1" ht="58.5" customHeight="1" x14ac:dyDescent="0.35">
      <c r="A58" s="69">
        <v>44</v>
      </c>
      <c r="B58" s="85">
        <v>21</v>
      </c>
      <c r="C58" s="58" t="s">
        <v>92</v>
      </c>
      <c r="D58" s="59" t="s">
        <v>70</v>
      </c>
      <c r="E58" s="26">
        <v>2347.5</v>
      </c>
      <c r="F58" s="27" t="s">
        <v>26</v>
      </c>
      <c r="G58" s="26">
        <v>250</v>
      </c>
      <c r="H58" s="26">
        <v>994.63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50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77">
        <f t="shared" si="1"/>
        <v>3642.13</v>
      </c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</row>
    <row r="59" spans="1:37" s="20" customFormat="1" ht="58.5" customHeight="1" x14ac:dyDescent="0.35">
      <c r="A59" s="14">
        <v>45</v>
      </c>
      <c r="B59" s="86">
        <v>22</v>
      </c>
      <c r="C59" s="60" t="s">
        <v>93</v>
      </c>
      <c r="D59" s="60" t="s">
        <v>70</v>
      </c>
      <c r="E59" s="29">
        <v>2347.5</v>
      </c>
      <c r="F59" s="30" t="s">
        <v>26</v>
      </c>
      <c r="G59" s="29">
        <v>250</v>
      </c>
      <c r="H59" s="29">
        <v>994.63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/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77">
        <f t="shared" si="1"/>
        <v>3592.13</v>
      </c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</row>
    <row r="60" spans="1:37" s="20" customFormat="1" ht="58.5" customHeight="1" x14ac:dyDescent="0.35">
      <c r="A60" s="69">
        <v>46</v>
      </c>
      <c r="B60" s="85">
        <v>23</v>
      </c>
      <c r="C60" s="58" t="s">
        <v>94</v>
      </c>
      <c r="D60" s="59" t="s">
        <v>95</v>
      </c>
      <c r="E60" s="26">
        <v>1070.4000000000001</v>
      </c>
      <c r="F60" s="27" t="s">
        <v>26</v>
      </c>
      <c r="G60" s="26">
        <v>125</v>
      </c>
      <c r="H60" s="26">
        <v>497.61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77">
        <f t="shared" si="1"/>
        <v>1693.0100000000002</v>
      </c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</row>
    <row r="61" spans="1:37" s="20" customFormat="1" ht="58.5" customHeight="1" x14ac:dyDescent="0.35">
      <c r="A61" s="14">
        <v>47</v>
      </c>
      <c r="B61" s="86">
        <v>24</v>
      </c>
      <c r="C61" s="60" t="s">
        <v>96</v>
      </c>
      <c r="D61" s="60" t="s">
        <v>70</v>
      </c>
      <c r="E61" s="29">
        <v>2347.5</v>
      </c>
      <c r="F61" s="30" t="s">
        <v>26</v>
      </c>
      <c r="G61" s="29">
        <v>250</v>
      </c>
      <c r="H61" s="29">
        <v>994.63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77">
        <f t="shared" si="1"/>
        <v>3592.13</v>
      </c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</row>
    <row r="62" spans="1:37" s="20" customFormat="1" ht="58.5" customHeight="1" x14ac:dyDescent="0.35">
      <c r="A62" s="69">
        <v>48</v>
      </c>
      <c r="B62" s="85">
        <v>25</v>
      </c>
      <c r="C62" s="58" t="s">
        <v>97</v>
      </c>
      <c r="D62" s="59" t="s">
        <v>70</v>
      </c>
      <c r="E62" s="26">
        <v>2347.5</v>
      </c>
      <c r="F62" s="27" t="s">
        <v>26</v>
      </c>
      <c r="G62" s="26">
        <v>250</v>
      </c>
      <c r="H62" s="26">
        <v>994.63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77">
        <f t="shared" si="1"/>
        <v>3592.13</v>
      </c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</row>
    <row r="63" spans="1:37" s="20" customFormat="1" ht="58.5" customHeight="1" x14ac:dyDescent="0.35">
      <c r="A63" s="14">
        <v>49</v>
      </c>
      <c r="B63" s="86">
        <v>26</v>
      </c>
      <c r="C63" s="60" t="s">
        <v>98</v>
      </c>
      <c r="D63" s="60" t="s">
        <v>70</v>
      </c>
      <c r="E63" s="29">
        <v>2347.5</v>
      </c>
      <c r="F63" s="30" t="s">
        <v>26</v>
      </c>
      <c r="G63" s="29">
        <v>250</v>
      </c>
      <c r="H63" s="29">
        <v>994.63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77">
        <f t="shared" si="1"/>
        <v>3592.13</v>
      </c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</row>
    <row r="64" spans="1:37" s="20" customFormat="1" ht="58.5" customHeight="1" x14ac:dyDescent="0.35">
      <c r="A64" s="69">
        <v>50</v>
      </c>
      <c r="B64" s="85">
        <v>27</v>
      </c>
      <c r="C64" s="58" t="s">
        <v>99</v>
      </c>
      <c r="D64" s="59" t="s">
        <v>70</v>
      </c>
      <c r="E64" s="26">
        <v>2347.5</v>
      </c>
      <c r="F64" s="27" t="s">
        <v>26</v>
      </c>
      <c r="G64" s="26">
        <v>250</v>
      </c>
      <c r="H64" s="26">
        <v>994.63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77">
        <f t="shared" si="1"/>
        <v>3592.13</v>
      </c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</row>
    <row r="65" spans="1:37" s="20" customFormat="1" ht="58.5" customHeight="1" x14ac:dyDescent="0.35">
      <c r="A65" s="14">
        <v>51</v>
      </c>
      <c r="B65" s="86">
        <v>28</v>
      </c>
      <c r="C65" s="60" t="s">
        <v>100</v>
      </c>
      <c r="D65" s="60" t="s">
        <v>95</v>
      </c>
      <c r="E65" s="29">
        <v>1338</v>
      </c>
      <c r="F65" s="30" t="s">
        <v>26</v>
      </c>
      <c r="G65" s="29">
        <v>156.25</v>
      </c>
      <c r="H65" s="29">
        <v>622.02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77">
        <f t="shared" si="1"/>
        <v>2116.27</v>
      </c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</row>
    <row r="66" spans="1:37" s="20" customFormat="1" ht="58.5" customHeight="1" x14ac:dyDescent="0.35">
      <c r="A66" s="69">
        <v>52</v>
      </c>
      <c r="B66" s="85">
        <v>29</v>
      </c>
      <c r="C66" s="58" t="s">
        <v>101</v>
      </c>
      <c r="D66" s="59" t="s">
        <v>95</v>
      </c>
      <c r="E66" s="26">
        <v>1070.4000000000001</v>
      </c>
      <c r="F66" s="27" t="s">
        <v>26</v>
      </c>
      <c r="G66" s="26">
        <v>125</v>
      </c>
      <c r="H66" s="26">
        <v>497.61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77">
        <f t="shared" si="1"/>
        <v>1693.0100000000002</v>
      </c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</row>
    <row r="67" spans="1:37" s="20" customFormat="1" ht="58.5" customHeight="1" x14ac:dyDescent="0.35">
      <c r="A67" s="14">
        <v>53</v>
      </c>
      <c r="B67" s="86">
        <v>30</v>
      </c>
      <c r="C67" s="60" t="s">
        <v>102</v>
      </c>
      <c r="D67" s="60" t="s">
        <v>83</v>
      </c>
      <c r="E67" s="29">
        <v>1070.4000000000001</v>
      </c>
      <c r="F67" s="30" t="s">
        <v>26</v>
      </c>
      <c r="G67" s="29">
        <v>125</v>
      </c>
      <c r="H67" s="29">
        <v>497.61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77">
        <f t="shared" si="1"/>
        <v>1693.0100000000002</v>
      </c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</row>
    <row r="68" spans="1:37" s="20" customFormat="1" ht="58.5" customHeight="1" x14ac:dyDescent="0.35">
      <c r="A68" s="69">
        <v>54</v>
      </c>
      <c r="B68" s="85">
        <v>31</v>
      </c>
      <c r="C68" s="58" t="s">
        <v>103</v>
      </c>
      <c r="D68" s="59" t="s">
        <v>70</v>
      </c>
      <c r="E68" s="26">
        <v>2347.5</v>
      </c>
      <c r="F68" s="27" t="s">
        <v>26</v>
      </c>
      <c r="G68" s="26">
        <v>250</v>
      </c>
      <c r="H68" s="26">
        <v>994.63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77">
        <f t="shared" si="1"/>
        <v>3592.13</v>
      </c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</row>
    <row r="69" spans="1:37" s="20" customFormat="1" ht="58.5" customHeight="1" x14ac:dyDescent="0.35">
      <c r="A69" s="14">
        <v>55</v>
      </c>
      <c r="B69" s="86">
        <v>32</v>
      </c>
      <c r="C69" s="60" t="s">
        <v>104</v>
      </c>
      <c r="D69" s="60" t="s">
        <v>105</v>
      </c>
      <c r="E69" s="29">
        <v>1070.4000000000001</v>
      </c>
      <c r="F69" s="30" t="s">
        <v>26</v>
      </c>
      <c r="G69" s="29">
        <v>125</v>
      </c>
      <c r="H69" s="29">
        <v>497.61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77">
        <f t="shared" si="1"/>
        <v>1693.0100000000002</v>
      </c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</row>
    <row r="70" spans="1:37" s="20" customFormat="1" ht="58.5" customHeight="1" x14ac:dyDescent="0.35">
      <c r="A70" s="69">
        <v>56</v>
      </c>
      <c r="B70" s="85">
        <v>33</v>
      </c>
      <c r="C70" s="58" t="s">
        <v>106</v>
      </c>
      <c r="D70" s="59" t="s">
        <v>105</v>
      </c>
      <c r="E70" s="26">
        <v>1070.4000000000001</v>
      </c>
      <c r="F70" s="27" t="s">
        <v>26</v>
      </c>
      <c r="G70" s="26">
        <v>125</v>
      </c>
      <c r="H70" s="26">
        <v>497.61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77">
        <f t="shared" si="1"/>
        <v>1693.0100000000002</v>
      </c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</row>
    <row r="71" spans="1:37" s="20" customFormat="1" ht="58.5" customHeight="1" x14ac:dyDescent="0.35">
      <c r="A71" s="14">
        <v>57</v>
      </c>
      <c r="B71" s="86">
        <v>34</v>
      </c>
      <c r="C71" s="60" t="s">
        <v>107</v>
      </c>
      <c r="D71" s="60" t="s">
        <v>70</v>
      </c>
      <c r="E71" s="29">
        <v>2347.5</v>
      </c>
      <c r="F71" s="30" t="s">
        <v>26</v>
      </c>
      <c r="G71" s="29">
        <v>250</v>
      </c>
      <c r="H71" s="29">
        <v>994.63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77">
        <f t="shared" si="1"/>
        <v>3592.13</v>
      </c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</row>
    <row r="72" spans="1:37" s="20" customFormat="1" ht="58.5" customHeight="1" x14ac:dyDescent="0.35">
      <c r="A72" s="69">
        <v>58</v>
      </c>
      <c r="B72" s="85">
        <v>35</v>
      </c>
      <c r="C72" s="58" t="s">
        <v>108</v>
      </c>
      <c r="D72" s="59" t="s">
        <v>70</v>
      </c>
      <c r="E72" s="26">
        <v>2347.5</v>
      </c>
      <c r="F72" s="27" t="s">
        <v>26</v>
      </c>
      <c r="G72" s="26">
        <v>250</v>
      </c>
      <c r="H72" s="26">
        <v>994.63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77">
        <f t="shared" si="1"/>
        <v>3592.13</v>
      </c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</row>
    <row r="73" spans="1:37" s="20" customFormat="1" ht="58.5" customHeight="1" x14ac:dyDescent="0.35">
      <c r="A73" s="14">
        <v>59</v>
      </c>
      <c r="B73" s="86">
        <v>36</v>
      </c>
      <c r="C73" s="60" t="s">
        <v>109</v>
      </c>
      <c r="D73" s="60" t="s">
        <v>83</v>
      </c>
      <c r="E73" s="29">
        <v>1070.4000000000001</v>
      </c>
      <c r="F73" s="30" t="s">
        <v>26</v>
      </c>
      <c r="G73" s="29">
        <v>125</v>
      </c>
      <c r="H73" s="29">
        <v>497.61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77">
        <f t="shared" si="1"/>
        <v>1693.0100000000002</v>
      </c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</row>
    <row r="74" spans="1:37" s="20" customFormat="1" ht="58.5" customHeight="1" x14ac:dyDescent="0.35">
      <c r="A74" s="69">
        <v>60</v>
      </c>
      <c r="B74" s="85">
        <v>37</v>
      </c>
      <c r="C74" s="58" t="s">
        <v>110</v>
      </c>
      <c r="D74" s="59" t="s">
        <v>83</v>
      </c>
      <c r="E74" s="26">
        <v>1070.4000000000001</v>
      </c>
      <c r="F74" s="27" t="s">
        <v>26</v>
      </c>
      <c r="G74" s="26">
        <v>125</v>
      </c>
      <c r="H74" s="26">
        <v>497.61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77">
        <f t="shared" si="1"/>
        <v>1693.0100000000002</v>
      </c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</row>
    <row r="75" spans="1:37" s="20" customFormat="1" ht="58.5" customHeight="1" x14ac:dyDescent="0.35">
      <c r="A75" s="14">
        <v>61</v>
      </c>
      <c r="B75" s="86">
        <v>38</v>
      </c>
      <c r="C75" s="60" t="s">
        <v>111</v>
      </c>
      <c r="D75" s="60" t="s">
        <v>70</v>
      </c>
      <c r="E75" s="29">
        <v>2347.5</v>
      </c>
      <c r="F75" s="30" t="s">
        <v>26</v>
      </c>
      <c r="G75" s="29">
        <v>250</v>
      </c>
      <c r="H75" s="29">
        <v>994.63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77">
        <f t="shared" si="1"/>
        <v>3592.13</v>
      </c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</row>
    <row r="76" spans="1:37" s="20" customFormat="1" ht="58.5" customHeight="1" x14ac:dyDescent="0.35">
      <c r="A76" s="69">
        <v>62</v>
      </c>
      <c r="B76" s="85">
        <v>39</v>
      </c>
      <c r="C76" s="58" t="s">
        <v>112</v>
      </c>
      <c r="D76" s="59" t="s">
        <v>70</v>
      </c>
      <c r="E76" s="26">
        <v>2347.5</v>
      </c>
      <c r="F76" s="27" t="s">
        <v>26</v>
      </c>
      <c r="G76" s="26">
        <v>250</v>
      </c>
      <c r="H76" s="26">
        <v>994.63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77">
        <f t="shared" si="1"/>
        <v>3592.13</v>
      </c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</row>
    <row r="77" spans="1:37" s="20" customFormat="1" ht="58.5" customHeight="1" x14ac:dyDescent="0.35">
      <c r="A77" s="14">
        <v>63</v>
      </c>
      <c r="B77" s="86">
        <v>40</v>
      </c>
      <c r="C77" s="60" t="s">
        <v>113</v>
      </c>
      <c r="D77" s="60" t="s">
        <v>114</v>
      </c>
      <c r="E77" s="29">
        <v>2347.5</v>
      </c>
      <c r="F77" s="30" t="s">
        <v>26</v>
      </c>
      <c r="G77" s="29">
        <v>250</v>
      </c>
      <c r="H77" s="29">
        <v>905.81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77">
        <f t="shared" si="1"/>
        <v>3503.31</v>
      </c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</row>
    <row r="78" spans="1:37" s="20" customFormat="1" ht="58.5" customHeight="1" x14ac:dyDescent="0.35">
      <c r="A78" s="69">
        <v>64</v>
      </c>
      <c r="B78" s="85">
        <v>41</v>
      </c>
      <c r="C78" s="58" t="s">
        <v>115</v>
      </c>
      <c r="D78" s="59" t="s">
        <v>114</v>
      </c>
      <c r="E78" s="26">
        <v>2347.5</v>
      </c>
      <c r="F78" s="27" t="s">
        <v>26</v>
      </c>
      <c r="G78" s="26">
        <v>250</v>
      </c>
      <c r="H78" s="26">
        <v>905.81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75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77">
        <f t="shared" si="1"/>
        <v>3578.31</v>
      </c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</row>
    <row r="79" spans="1:37" s="20" customFormat="1" ht="58.5" customHeight="1" x14ac:dyDescent="0.35">
      <c r="A79" s="14">
        <v>65</v>
      </c>
      <c r="B79" s="86">
        <v>42</v>
      </c>
      <c r="C79" s="60" t="s">
        <v>116</v>
      </c>
      <c r="D79" s="60" t="s">
        <v>114</v>
      </c>
      <c r="E79" s="29">
        <v>2347.5</v>
      </c>
      <c r="F79" s="30" t="s">
        <v>26</v>
      </c>
      <c r="G79" s="29">
        <v>250</v>
      </c>
      <c r="H79" s="29">
        <v>905.81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50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77">
        <f t="shared" si="1"/>
        <v>3553.31</v>
      </c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</row>
    <row r="80" spans="1:37" s="20" customFormat="1" ht="58.5" customHeight="1" x14ac:dyDescent="0.35">
      <c r="A80" s="69">
        <v>66</v>
      </c>
      <c r="B80" s="85">
        <v>43</v>
      </c>
      <c r="C80" s="58" t="s">
        <v>117</v>
      </c>
      <c r="D80" s="59" t="s">
        <v>118</v>
      </c>
      <c r="E80" s="26">
        <v>2347.5</v>
      </c>
      <c r="F80" s="27" t="s">
        <v>26</v>
      </c>
      <c r="G80" s="26">
        <v>250</v>
      </c>
      <c r="H80" s="26">
        <v>905.81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75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77">
        <f t="shared" si="1"/>
        <v>3578.31</v>
      </c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</row>
    <row r="81" spans="1:37" s="20" customFormat="1" ht="58.5" customHeight="1" x14ac:dyDescent="0.35">
      <c r="A81" s="14">
        <v>67</v>
      </c>
      <c r="B81" s="86">
        <v>44</v>
      </c>
      <c r="C81" s="60" t="s">
        <v>119</v>
      </c>
      <c r="D81" s="60" t="s">
        <v>70</v>
      </c>
      <c r="E81" s="29">
        <v>2347.5</v>
      </c>
      <c r="F81" s="30" t="s">
        <v>26</v>
      </c>
      <c r="G81" s="29">
        <v>250</v>
      </c>
      <c r="H81" s="29">
        <v>905.81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75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77">
        <f t="shared" si="1"/>
        <v>3578.31</v>
      </c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</row>
    <row r="82" spans="1:37" s="20" customFormat="1" ht="58.5" customHeight="1" x14ac:dyDescent="0.35">
      <c r="A82" s="69">
        <v>68</v>
      </c>
      <c r="B82" s="85">
        <v>45</v>
      </c>
      <c r="C82" s="58" t="s">
        <v>120</v>
      </c>
      <c r="D82" s="59" t="s">
        <v>114</v>
      </c>
      <c r="E82" s="26">
        <v>2347.5</v>
      </c>
      <c r="F82" s="27" t="s">
        <v>26</v>
      </c>
      <c r="G82" s="26">
        <v>250</v>
      </c>
      <c r="H82" s="26">
        <v>905.81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75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77">
        <f t="shared" ref="U82:U99" si="2">SUM(E82:T82)</f>
        <v>3578.31</v>
      </c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</row>
    <row r="83" spans="1:37" s="20" customFormat="1" ht="58.5" customHeight="1" x14ac:dyDescent="0.35">
      <c r="A83" s="14">
        <v>69</v>
      </c>
      <c r="B83" s="86">
        <v>46</v>
      </c>
      <c r="C83" s="60" t="s">
        <v>121</v>
      </c>
      <c r="D83" s="60" t="s">
        <v>83</v>
      </c>
      <c r="E83" s="29">
        <v>2142</v>
      </c>
      <c r="F83" s="30" t="s">
        <v>26</v>
      </c>
      <c r="G83" s="29">
        <v>250</v>
      </c>
      <c r="H83" s="29">
        <v>905.81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50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77">
        <f t="shared" si="2"/>
        <v>3347.81</v>
      </c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</row>
    <row r="84" spans="1:37" s="20" customFormat="1" ht="58.5" customHeight="1" x14ac:dyDescent="0.35">
      <c r="A84" s="69">
        <v>70</v>
      </c>
      <c r="B84" s="85">
        <v>47</v>
      </c>
      <c r="C84" s="58" t="s">
        <v>122</v>
      </c>
      <c r="D84" s="59" t="s">
        <v>83</v>
      </c>
      <c r="E84" s="26">
        <v>2142</v>
      </c>
      <c r="F84" s="27" t="s">
        <v>26</v>
      </c>
      <c r="G84" s="26">
        <v>250</v>
      </c>
      <c r="H84" s="26">
        <v>905.81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77">
        <f t="shared" si="2"/>
        <v>3297.81</v>
      </c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</row>
    <row r="85" spans="1:37" s="20" customFormat="1" ht="58.5" customHeight="1" x14ac:dyDescent="0.35">
      <c r="A85" s="14">
        <v>71</v>
      </c>
      <c r="B85" s="86">
        <v>48</v>
      </c>
      <c r="C85" s="60" t="s">
        <v>123</v>
      </c>
      <c r="D85" s="60" t="s">
        <v>114</v>
      </c>
      <c r="E85" s="29">
        <v>2347.5</v>
      </c>
      <c r="F85" s="30" t="s">
        <v>26</v>
      </c>
      <c r="G85" s="29">
        <v>250</v>
      </c>
      <c r="H85" s="29">
        <v>994.63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77">
        <f t="shared" si="2"/>
        <v>3592.13</v>
      </c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</row>
    <row r="86" spans="1:37" s="20" customFormat="1" ht="58.5" customHeight="1" x14ac:dyDescent="0.35">
      <c r="A86" s="69">
        <v>72</v>
      </c>
      <c r="B86" s="85">
        <v>49</v>
      </c>
      <c r="C86" s="58" t="s">
        <v>124</v>
      </c>
      <c r="D86" s="59" t="s">
        <v>114</v>
      </c>
      <c r="E86" s="26">
        <v>2347.5</v>
      </c>
      <c r="F86" s="27" t="s">
        <v>26</v>
      </c>
      <c r="G86" s="26">
        <v>250</v>
      </c>
      <c r="H86" s="26">
        <v>905.81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77">
        <f t="shared" si="2"/>
        <v>3503.31</v>
      </c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</row>
    <row r="87" spans="1:37" s="20" customFormat="1" ht="58.5" customHeight="1" x14ac:dyDescent="0.35">
      <c r="A87" s="14">
        <v>73</v>
      </c>
      <c r="B87" s="86">
        <v>50</v>
      </c>
      <c r="C87" s="60" t="s">
        <v>125</v>
      </c>
      <c r="D87" s="60" t="s">
        <v>83</v>
      </c>
      <c r="E87" s="29">
        <v>2142</v>
      </c>
      <c r="F87" s="30" t="s">
        <v>26</v>
      </c>
      <c r="G87" s="29">
        <v>250</v>
      </c>
      <c r="H87" s="29">
        <v>905.81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75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77">
        <f t="shared" si="2"/>
        <v>3372.81</v>
      </c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</row>
    <row r="88" spans="1:37" s="20" customFormat="1" ht="58.5" customHeight="1" x14ac:dyDescent="0.35">
      <c r="A88" s="69">
        <v>74</v>
      </c>
      <c r="B88" s="85">
        <v>51</v>
      </c>
      <c r="C88" s="58" t="s">
        <v>126</v>
      </c>
      <c r="D88" s="59" t="s">
        <v>83</v>
      </c>
      <c r="E88" s="26">
        <v>1873.2</v>
      </c>
      <c r="F88" s="27" t="s">
        <v>26</v>
      </c>
      <c r="G88" s="26">
        <v>218.75</v>
      </c>
      <c r="H88" s="26">
        <v>794.18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43.75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77">
        <f t="shared" si="2"/>
        <v>2929.8799999999997</v>
      </c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</row>
    <row r="89" spans="1:37" s="20" customFormat="1" ht="58.5" customHeight="1" x14ac:dyDescent="0.35">
      <c r="A89" s="14">
        <v>75</v>
      </c>
      <c r="B89" s="86">
        <v>52</v>
      </c>
      <c r="C89" s="60" t="s">
        <v>127</v>
      </c>
      <c r="D89" s="60" t="s">
        <v>83</v>
      </c>
      <c r="E89" s="29">
        <v>2142</v>
      </c>
      <c r="F89" s="30" t="s">
        <v>26</v>
      </c>
      <c r="G89" s="29">
        <v>250</v>
      </c>
      <c r="H89" s="29">
        <v>905.81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50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77">
        <f t="shared" si="2"/>
        <v>3347.81</v>
      </c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</row>
    <row r="90" spans="1:37" s="20" customFormat="1" ht="58.5" customHeight="1" x14ac:dyDescent="0.35">
      <c r="A90" s="69">
        <v>76</v>
      </c>
      <c r="B90" s="85">
        <v>53</v>
      </c>
      <c r="C90" s="58" t="s">
        <v>128</v>
      </c>
      <c r="D90" s="59" t="s">
        <v>83</v>
      </c>
      <c r="E90" s="26">
        <v>2142</v>
      </c>
      <c r="F90" s="27" t="s">
        <v>26</v>
      </c>
      <c r="G90" s="26">
        <v>250</v>
      </c>
      <c r="H90" s="26">
        <v>905.81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50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77">
        <f t="shared" si="2"/>
        <v>3347.81</v>
      </c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</row>
    <row r="91" spans="1:37" s="20" customFormat="1" ht="58.5" customHeight="1" x14ac:dyDescent="0.35">
      <c r="A91" s="14">
        <v>77</v>
      </c>
      <c r="B91" s="86">
        <v>54</v>
      </c>
      <c r="C91" s="60" t="s">
        <v>129</v>
      </c>
      <c r="D91" s="60" t="s">
        <v>114</v>
      </c>
      <c r="E91" s="29">
        <v>2347.5</v>
      </c>
      <c r="F91" s="30" t="s">
        <v>26</v>
      </c>
      <c r="G91" s="29">
        <v>250</v>
      </c>
      <c r="H91" s="29">
        <v>905.81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50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77">
        <f t="shared" si="2"/>
        <v>3553.31</v>
      </c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</row>
    <row r="92" spans="1:37" s="20" customFormat="1" ht="58.5" customHeight="1" x14ac:dyDescent="0.35">
      <c r="A92" s="69">
        <v>78</v>
      </c>
      <c r="B92" s="85">
        <v>55</v>
      </c>
      <c r="C92" s="58" t="s">
        <v>130</v>
      </c>
      <c r="D92" s="59" t="s">
        <v>83</v>
      </c>
      <c r="E92" s="26">
        <v>2142</v>
      </c>
      <c r="F92" s="27" t="s">
        <v>26</v>
      </c>
      <c r="G92" s="26">
        <v>250</v>
      </c>
      <c r="H92" s="26">
        <v>905.81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75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77">
        <f t="shared" si="2"/>
        <v>3372.81</v>
      </c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</row>
    <row r="93" spans="1:37" s="20" customFormat="1" ht="58.5" customHeight="1" x14ac:dyDescent="0.35">
      <c r="A93" s="14">
        <v>79</v>
      </c>
      <c r="B93" s="86">
        <v>56</v>
      </c>
      <c r="C93" s="60" t="s">
        <v>131</v>
      </c>
      <c r="D93" s="60" t="s">
        <v>83</v>
      </c>
      <c r="E93" s="29">
        <v>2142</v>
      </c>
      <c r="F93" s="30" t="s">
        <v>26</v>
      </c>
      <c r="G93" s="29">
        <v>250</v>
      </c>
      <c r="H93" s="29">
        <v>905.81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50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77">
        <f t="shared" si="2"/>
        <v>3347.81</v>
      </c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</row>
    <row r="94" spans="1:37" s="20" customFormat="1" ht="58.5" customHeight="1" x14ac:dyDescent="0.35">
      <c r="A94" s="69">
        <v>80</v>
      </c>
      <c r="B94" s="85">
        <v>57</v>
      </c>
      <c r="C94" s="58" t="s">
        <v>132</v>
      </c>
      <c r="D94" s="59" t="s">
        <v>83</v>
      </c>
      <c r="E94" s="26">
        <v>1605.6</v>
      </c>
      <c r="F94" s="27" t="s">
        <v>26</v>
      </c>
      <c r="G94" s="26">
        <v>187.5</v>
      </c>
      <c r="H94" s="26">
        <v>680.73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77">
        <f t="shared" si="2"/>
        <v>2473.83</v>
      </c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</row>
    <row r="95" spans="1:37" s="20" customFormat="1" ht="58.5" customHeight="1" x14ac:dyDescent="0.35">
      <c r="A95" s="14">
        <v>81</v>
      </c>
      <c r="B95" s="86">
        <v>58</v>
      </c>
      <c r="C95" s="60" t="s">
        <v>133</v>
      </c>
      <c r="D95" s="60" t="s">
        <v>83</v>
      </c>
      <c r="E95" s="29">
        <v>1873.2</v>
      </c>
      <c r="F95" s="30" t="s">
        <v>26</v>
      </c>
      <c r="G95" s="29">
        <v>218.75</v>
      </c>
      <c r="H95" s="29">
        <v>794.18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43.75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77">
        <f t="shared" si="2"/>
        <v>2929.8799999999997</v>
      </c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</row>
    <row r="96" spans="1:37" s="20" customFormat="1" ht="58.5" customHeight="1" x14ac:dyDescent="0.35">
      <c r="A96" s="69">
        <v>82</v>
      </c>
      <c r="B96" s="85">
        <v>59</v>
      </c>
      <c r="C96" s="58" t="s">
        <v>134</v>
      </c>
      <c r="D96" s="59" t="s">
        <v>83</v>
      </c>
      <c r="E96" s="26">
        <v>2142</v>
      </c>
      <c r="F96" s="27" t="s">
        <v>26</v>
      </c>
      <c r="G96" s="26">
        <v>250</v>
      </c>
      <c r="H96" s="26">
        <v>905.81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50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77">
        <f t="shared" si="2"/>
        <v>3347.81</v>
      </c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</row>
    <row r="97" spans="1:37" s="20" customFormat="1" ht="58.5" customHeight="1" x14ac:dyDescent="0.35">
      <c r="A97" s="14">
        <v>83</v>
      </c>
      <c r="B97" s="86">
        <v>60</v>
      </c>
      <c r="C97" s="60" t="s">
        <v>135</v>
      </c>
      <c r="D97" s="60" t="s">
        <v>83</v>
      </c>
      <c r="E97" s="29">
        <v>2142</v>
      </c>
      <c r="F97" s="30" t="s">
        <v>26</v>
      </c>
      <c r="G97" s="29">
        <v>250</v>
      </c>
      <c r="H97" s="29">
        <v>905.81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50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77">
        <f t="shared" si="2"/>
        <v>3347.81</v>
      </c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</row>
    <row r="98" spans="1:37" s="20" customFormat="1" ht="58.5" customHeight="1" x14ac:dyDescent="0.35">
      <c r="A98" s="69">
        <v>84</v>
      </c>
      <c r="B98" s="85">
        <v>61</v>
      </c>
      <c r="C98" s="58" t="s">
        <v>136</v>
      </c>
      <c r="D98" s="59" t="s">
        <v>83</v>
      </c>
      <c r="E98" s="26">
        <v>2142</v>
      </c>
      <c r="F98" s="27" t="s">
        <v>26</v>
      </c>
      <c r="G98" s="26">
        <v>250</v>
      </c>
      <c r="H98" s="26">
        <v>905.81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 t="s">
        <v>137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77">
        <f t="shared" si="2"/>
        <v>3297.81</v>
      </c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</row>
    <row r="99" spans="1:37" s="20" customFormat="1" ht="58.5" customHeight="1" x14ac:dyDescent="0.35">
      <c r="A99" s="14">
        <v>85</v>
      </c>
      <c r="B99" s="86">
        <v>62</v>
      </c>
      <c r="C99" s="60" t="s">
        <v>138</v>
      </c>
      <c r="D99" s="60" t="s">
        <v>70</v>
      </c>
      <c r="E99" s="29">
        <v>2347.5</v>
      </c>
      <c r="F99" s="30" t="s">
        <v>26</v>
      </c>
      <c r="G99" s="29">
        <v>250</v>
      </c>
      <c r="H99" s="29">
        <v>905.81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77">
        <f t="shared" si="2"/>
        <v>3503.31</v>
      </c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</row>
    <row r="100" spans="1:37" s="20" customFormat="1" ht="58.5" customHeight="1" x14ac:dyDescent="0.35">
      <c r="A100" s="69">
        <v>86</v>
      </c>
      <c r="B100" s="85">
        <v>63</v>
      </c>
      <c r="C100" s="58" t="s">
        <v>139</v>
      </c>
      <c r="D100" s="59" t="s">
        <v>83</v>
      </c>
      <c r="E100" s="26">
        <v>2142</v>
      </c>
      <c r="F100" s="27" t="s">
        <v>26</v>
      </c>
      <c r="G100" s="26">
        <v>250</v>
      </c>
      <c r="H100" s="26">
        <v>905.81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50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77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</row>
    <row r="101" spans="1:37" s="20" customFormat="1" ht="58.5" customHeight="1" x14ac:dyDescent="0.35">
      <c r="A101" s="14">
        <v>87</v>
      </c>
      <c r="B101" s="86">
        <v>64</v>
      </c>
      <c r="C101" s="60" t="s">
        <v>140</v>
      </c>
      <c r="D101" s="60" t="s">
        <v>70</v>
      </c>
      <c r="E101" s="29">
        <v>2347.5</v>
      </c>
      <c r="F101" s="30" t="s">
        <v>26</v>
      </c>
      <c r="G101" s="29">
        <v>250</v>
      </c>
      <c r="H101" s="29">
        <v>905.81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35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77">
        <f t="shared" ref="U101:U110" si="3">SUM(E101:T101)</f>
        <v>3538.31</v>
      </c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</row>
    <row r="102" spans="1:37" s="20" customFormat="1" ht="58.5" customHeight="1" x14ac:dyDescent="0.35">
      <c r="A102" s="69">
        <v>88</v>
      </c>
      <c r="B102" s="85">
        <v>65</v>
      </c>
      <c r="C102" s="58" t="s">
        <v>141</v>
      </c>
      <c r="D102" s="59" t="s">
        <v>70</v>
      </c>
      <c r="E102" s="26">
        <v>2347.5</v>
      </c>
      <c r="F102" s="27" t="s">
        <v>26</v>
      </c>
      <c r="G102" s="26">
        <v>250</v>
      </c>
      <c r="H102" s="26">
        <v>905.81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77">
        <f t="shared" si="3"/>
        <v>3503.31</v>
      </c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</row>
    <row r="103" spans="1:37" s="20" customFormat="1" ht="58.5" customHeight="1" x14ac:dyDescent="0.35">
      <c r="A103" s="14">
        <v>89</v>
      </c>
      <c r="B103" s="86">
        <v>66</v>
      </c>
      <c r="C103" s="60" t="s">
        <v>142</v>
      </c>
      <c r="D103" s="60" t="s">
        <v>83</v>
      </c>
      <c r="E103" s="29">
        <v>2142</v>
      </c>
      <c r="F103" s="30" t="s">
        <v>26</v>
      </c>
      <c r="G103" s="29">
        <v>250</v>
      </c>
      <c r="H103" s="29">
        <v>905.81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75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77">
        <f t="shared" si="3"/>
        <v>3372.81</v>
      </c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</row>
    <row r="104" spans="1:37" s="20" customFormat="1" ht="58.5" customHeight="1" x14ac:dyDescent="0.35">
      <c r="A104" s="69">
        <v>90</v>
      </c>
      <c r="B104" s="85">
        <v>67</v>
      </c>
      <c r="C104" s="58" t="s">
        <v>143</v>
      </c>
      <c r="D104" s="59" t="s">
        <v>83</v>
      </c>
      <c r="E104" s="26">
        <v>2142</v>
      </c>
      <c r="F104" s="27" t="s">
        <v>26</v>
      </c>
      <c r="G104" s="26">
        <v>250</v>
      </c>
      <c r="H104" s="26">
        <v>905.81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77">
        <f t="shared" si="3"/>
        <v>3297.81</v>
      </c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</row>
    <row r="105" spans="1:37" s="20" customFormat="1" ht="58.5" customHeight="1" x14ac:dyDescent="0.35">
      <c r="A105" s="14">
        <v>91</v>
      </c>
      <c r="B105" s="86">
        <v>68</v>
      </c>
      <c r="C105" s="60" t="s">
        <v>144</v>
      </c>
      <c r="D105" s="60" t="s">
        <v>83</v>
      </c>
      <c r="E105" s="29">
        <v>2142</v>
      </c>
      <c r="F105" s="30" t="s">
        <v>26</v>
      </c>
      <c r="G105" s="29">
        <v>250</v>
      </c>
      <c r="H105" s="29">
        <v>905.81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77">
        <f t="shared" si="3"/>
        <v>3297.81</v>
      </c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</row>
    <row r="106" spans="1:37" s="20" customFormat="1" ht="58.5" customHeight="1" x14ac:dyDescent="0.35">
      <c r="A106" s="69">
        <v>92</v>
      </c>
      <c r="B106" s="85">
        <v>69</v>
      </c>
      <c r="C106" s="58" t="s">
        <v>145</v>
      </c>
      <c r="D106" s="59" t="s">
        <v>70</v>
      </c>
      <c r="E106" s="26">
        <v>2347.5</v>
      </c>
      <c r="F106" s="27" t="s">
        <v>26</v>
      </c>
      <c r="G106" s="26">
        <v>250</v>
      </c>
      <c r="H106" s="26">
        <v>905.81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77">
        <f t="shared" si="3"/>
        <v>3503.31</v>
      </c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</row>
    <row r="107" spans="1:37" s="20" customFormat="1" ht="58.5" customHeight="1" x14ac:dyDescent="0.35">
      <c r="A107" s="14">
        <v>93</v>
      </c>
      <c r="B107" s="86">
        <v>70</v>
      </c>
      <c r="C107" s="60" t="s">
        <v>146</v>
      </c>
      <c r="D107" s="60" t="s">
        <v>70</v>
      </c>
      <c r="E107" s="29">
        <v>2347.5</v>
      </c>
      <c r="F107" s="30" t="s">
        <v>26</v>
      </c>
      <c r="G107" s="29">
        <v>250</v>
      </c>
      <c r="H107" s="29">
        <v>994.63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77">
        <f t="shared" si="3"/>
        <v>3592.13</v>
      </c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</row>
    <row r="108" spans="1:37" s="20" customFormat="1" ht="58.5" customHeight="1" x14ac:dyDescent="0.35">
      <c r="A108" s="69">
        <v>94</v>
      </c>
      <c r="B108" s="85">
        <v>71</v>
      </c>
      <c r="C108" s="58" t="s">
        <v>147</v>
      </c>
      <c r="D108" s="59" t="s">
        <v>70</v>
      </c>
      <c r="E108" s="26">
        <v>2347.5</v>
      </c>
      <c r="F108" s="27" t="s">
        <v>26</v>
      </c>
      <c r="G108" s="26">
        <v>250</v>
      </c>
      <c r="H108" s="26">
        <v>994.63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77">
        <f t="shared" si="3"/>
        <v>3592.13</v>
      </c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</row>
    <row r="109" spans="1:37" s="20" customFormat="1" ht="58.5" customHeight="1" x14ac:dyDescent="0.35">
      <c r="A109" s="14">
        <v>95</v>
      </c>
      <c r="B109" s="86">
        <v>72</v>
      </c>
      <c r="C109" s="60" t="s">
        <v>148</v>
      </c>
      <c r="D109" s="60" t="s">
        <v>83</v>
      </c>
      <c r="E109" s="29">
        <v>2142</v>
      </c>
      <c r="F109" s="30" t="s">
        <v>26</v>
      </c>
      <c r="G109" s="29">
        <v>250</v>
      </c>
      <c r="H109" s="29">
        <v>905.81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 t="s">
        <v>71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77">
        <f t="shared" si="3"/>
        <v>3297.81</v>
      </c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</row>
    <row r="110" spans="1:37" s="20" customFormat="1" ht="58.5" customHeight="1" x14ac:dyDescent="0.35">
      <c r="A110" s="69">
        <v>96</v>
      </c>
      <c r="B110" s="85">
        <v>73</v>
      </c>
      <c r="C110" s="58" t="s">
        <v>149</v>
      </c>
      <c r="D110" s="59" t="s">
        <v>70</v>
      </c>
      <c r="E110" s="26">
        <v>2347.5</v>
      </c>
      <c r="F110" s="27" t="s">
        <v>26</v>
      </c>
      <c r="G110" s="26">
        <v>250</v>
      </c>
      <c r="H110" s="26">
        <v>994.63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77">
        <f t="shared" si="3"/>
        <v>3592.13</v>
      </c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</row>
    <row r="111" spans="1:37" s="20" customFormat="1" ht="58.5" customHeight="1" x14ac:dyDescent="0.35">
      <c r="A111" s="14">
        <v>97</v>
      </c>
      <c r="B111" s="86">
        <v>74</v>
      </c>
      <c r="C111" s="60" t="s">
        <v>150</v>
      </c>
      <c r="D111" s="60" t="s">
        <v>70</v>
      </c>
      <c r="E111" s="29">
        <v>2347.5</v>
      </c>
      <c r="F111" s="30" t="s">
        <v>26</v>
      </c>
      <c r="G111" s="29">
        <v>250</v>
      </c>
      <c r="H111" s="29">
        <v>994.63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 t="s">
        <v>71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77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</row>
    <row r="112" spans="1:37" s="20" customFormat="1" ht="58.5" customHeight="1" x14ac:dyDescent="0.35">
      <c r="A112" s="69">
        <v>98</v>
      </c>
      <c r="B112" s="85">
        <v>75</v>
      </c>
      <c r="C112" s="58" t="s">
        <v>256</v>
      </c>
      <c r="D112" s="59" t="s">
        <v>70</v>
      </c>
      <c r="E112" s="26">
        <v>2347.5</v>
      </c>
      <c r="F112" s="27" t="s">
        <v>26</v>
      </c>
      <c r="G112" s="26">
        <v>250</v>
      </c>
      <c r="H112" s="26">
        <v>994.63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77">
        <f t="shared" ref="U112:U126" si="4">SUM(E112:T112)</f>
        <v>3592.13</v>
      </c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</row>
    <row r="113" spans="1:37" s="20" customFormat="1" ht="58.5" customHeight="1" x14ac:dyDescent="0.35">
      <c r="A113" s="14">
        <v>99</v>
      </c>
      <c r="B113" s="86">
        <v>76</v>
      </c>
      <c r="C113" s="60" t="s">
        <v>151</v>
      </c>
      <c r="D113" s="60" t="s">
        <v>83</v>
      </c>
      <c r="E113" s="29">
        <v>1605.6</v>
      </c>
      <c r="F113" s="30" t="s">
        <v>26</v>
      </c>
      <c r="G113" s="29">
        <v>187.5</v>
      </c>
      <c r="H113" s="29">
        <v>680.73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56.25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77">
        <f t="shared" si="4"/>
        <v>2530.08</v>
      </c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</row>
    <row r="114" spans="1:37" s="20" customFormat="1" ht="58.5" customHeight="1" x14ac:dyDescent="0.35">
      <c r="A114" s="69">
        <v>100</v>
      </c>
      <c r="B114" s="85">
        <v>77</v>
      </c>
      <c r="C114" s="58" t="s">
        <v>152</v>
      </c>
      <c r="D114" s="59" t="s">
        <v>83</v>
      </c>
      <c r="E114" s="26">
        <v>1338</v>
      </c>
      <c r="F114" s="27" t="s">
        <v>26</v>
      </c>
      <c r="G114" s="26">
        <v>156.25</v>
      </c>
      <c r="H114" s="26">
        <v>567.27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31.25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77">
        <f t="shared" si="4"/>
        <v>2092.77</v>
      </c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</row>
    <row r="115" spans="1:37" s="20" customFormat="1" ht="58.5" customHeight="1" x14ac:dyDescent="0.35">
      <c r="A115" s="14">
        <v>101</v>
      </c>
      <c r="B115" s="86">
        <v>78</v>
      </c>
      <c r="C115" s="60" t="s">
        <v>153</v>
      </c>
      <c r="D115" s="60" t="s">
        <v>83</v>
      </c>
      <c r="E115" s="29">
        <v>1873.2</v>
      </c>
      <c r="F115" s="30" t="s">
        <v>26</v>
      </c>
      <c r="G115" s="29">
        <v>218.75</v>
      </c>
      <c r="H115" s="29">
        <v>794.18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43.75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77">
        <f t="shared" si="4"/>
        <v>2929.8799999999997</v>
      </c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</row>
    <row r="116" spans="1:37" s="20" customFormat="1" ht="58.5" customHeight="1" x14ac:dyDescent="0.35">
      <c r="A116" s="69">
        <v>102</v>
      </c>
      <c r="B116" s="85">
        <v>79</v>
      </c>
      <c r="C116" s="58" t="s">
        <v>154</v>
      </c>
      <c r="D116" s="59" t="s">
        <v>83</v>
      </c>
      <c r="E116" s="26">
        <v>1338</v>
      </c>
      <c r="F116" s="27" t="s">
        <v>26</v>
      </c>
      <c r="G116" s="26">
        <v>156.25</v>
      </c>
      <c r="H116" s="26">
        <v>567.27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31.25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77">
        <f t="shared" si="4"/>
        <v>2092.77</v>
      </c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</row>
    <row r="117" spans="1:37" s="20" customFormat="1" ht="58.5" customHeight="1" x14ac:dyDescent="0.35">
      <c r="A117" s="14">
        <v>103</v>
      </c>
      <c r="B117" s="86">
        <v>80</v>
      </c>
      <c r="C117" s="60" t="s">
        <v>155</v>
      </c>
      <c r="D117" s="60" t="s">
        <v>83</v>
      </c>
      <c r="E117" s="29">
        <v>1338</v>
      </c>
      <c r="F117" s="30" t="s">
        <v>26</v>
      </c>
      <c r="G117" s="29">
        <v>156.25</v>
      </c>
      <c r="H117" s="29">
        <v>567.27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46.88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77">
        <f t="shared" si="4"/>
        <v>2108.4</v>
      </c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</row>
    <row r="118" spans="1:37" s="20" customFormat="1" ht="58.5" customHeight="1" x14ac:dyDescent="0.35">
      <c r="A118" s="69">
        <v>104</v>
      </c>
      <c r="B118" s="85">
        <v>81</v>
      </c>
      <c r="C118" s="58" t="s">
        <v>156</v>
      </c>
      <c r="D118" s="59" t="s">
        <v>83</v>
      </c>
      <c r="E118" s="26">
        <v>1873.2</v>
      </c>
      <c r="F118" s="27" t="s">
        <v>26</v>
      </c>
      <c r="G118" s="26">
        <v>218.75</v>
      </c>
      <c r="H118" s="26">
        <v>794.18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77">
        <f t="shared" si="4"/>
        <v>2886.1299999999997</v>
      </c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</row>
    <row r="119" spans="1:37" s="20" customFormat="1" ht="58.5" customHeight="1" x14ac:dyDescent="0.35">
      <c r="A119" s="14">
        <v>105</v>
      </c>
      <c r="B119" s="86">
        <v>82</v>
      </c>
      <c r="C119" s="60" t="s">
        <v>157</v>
      </c>
      <c r="D119" s="60" t="s">
        <v>83</v>
      </c>
      <c r="E119" s="29">
        <v>1873.2</v>
      </c>
      <c r="F119" s="30" t="s">
        <v>26</v>
      </c>
      <c r="G119" s="29">
        <v>218.75</v>
      </c>
      <c r="H119" s="29">
        <v>794.18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65.63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77">
        <f t="shared" si="4"/>
        <v>2951.7599999999998</v>
      </c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</row>
    <row r="120" spans="1:37" s="20" customFormat="1" ht="58.5" customHeight="1" x14ac:dyDescent="0.35">
      <c r="A120" s="69">
        <v>106</v>
      </c>
      <c r="B120" s="85">
        <v>83</v>
      </c>
      <c r="C120" s="58" t="s">
        <v>158</v>
      </c>
      <c r="D120" s="59" t="s">
        <v>70</v>
      </c>
      <c r="E120" s="26">
        <v>2347.5</v>
      </c>
      <c r="F120" s="27" t="s">
        <v>26</v>
      </c>
      <c r="G120" s="26">
        <v>250</v>
      </c>
      <c r="H120" s="26">
        <v>994.63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77">
        <f t="shared" si="4"/>
        <v>3592.13</v>
      </c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</row>
    <row r="121" spans="1:37" s="20" customFormat="1" ht="58.5" customHeight="1" x14ac:dyDescent="0.35">
      <c r="A121" s="14">
        <v>107</v>
      </c>
      <c r="B121" s="86">
        <v>84</v>
      </c>
      <c r="C121" s="60" t="str">
        <f>PROPER("MICHAEL IVÁN FIGUEROA DÁVILA")</f>
        <v>Michael Iván Figueroa Dávila</v>
      </c>
      <c r="D121" s="60" t="s">
        <v>70</v>
      </c>
      <c r="E121" s="29">
        <v>2347.5</v>
      </c>
      <c r="F121" s="30" t="s">
        <v>26</v>
      </c>
      <c r="G121" s="29">
        <v>250</v>
      </c>
      <c r="H121" s="29">
        <v>994.63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77">
        <f t="shared" si="4"/>
        <v>3592.13</v>
      </c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</row>
    <row r="122" spans="1:37" s="20" customFormat="1" ht="58.5" customHeight="1" x14ac:dyDescent="0.35">
      <c r="A122" s="69">
        <v>108</v>
      </c>
      <c r="B122" s="85">
        <v>85</v>
      </c>
      <c r="C122" s="58" t="s">
        <v>159</v>
      </c>
      <c r="D122" s="59" t="s">
        <v>70</v>
      </c>
      <c r="E122" s="26">
        <v>2347.5</v>
      </c>
      <c r="F122" s="27" t="s">
        <v>26</v>
      </c>
      <c r="G122" s="26">
        <v>250</v>
      </c>
      <c r="H122" s="26">
        <v>994.63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77">
        <f t="shared" si="4"/>
        <v>3592.13</v>
      </c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</row>
    <row r="123" spans="1:37" s="20" customFormat="1" ht="58.5" customHeight="1" x14ac:dyDescent="0.35">
      <c r="A123" s="14">
        <v>109</v>
      </c>
      <c r="B123" s="86">
        <v>86</v>
      </c>
      <c r="C123" s="60" t="s">
        <v>160</v>
      </c>
      <c r="D123" s="60" t="s">
        <v>70</v>
      </c>
      <c r="E123" s="29">
        <v>2347.5</v>
      </c>
      <c r="F123" s="30" t="s">
        <v>26</v>
      </c>
      <c r="G123" s="29">
        <v>250</v>
      </c>
      <c r="H123" s="29">
        <v>994.63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35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77">
        <f t="shared" si="4"/>
        <v>3627.13</v>
      </c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</row>
    <row r="124" spans="1:37" s="20" customFormat="1" ht="58.5" customHeight="1" x14ac:dyDescent="0.35">
      <c r="A124" s="69">
        <v>110</v>
      </c>
      <c r="B124" s="85">
        <v>87</v>
      </c>
      <c r="C124" s="58" t="s">
        <v>252</v>
      </c>
      <c r="D124" s="59" t="s">
        <v>70</v>
      </c>
      <c r="E124" s="26">
        <v>1070.4000000000001</v>
      </c>
      <c r="F124" s="27" t="s">
        <v>26</v>
      </c>
      <c r="G124" s="26">
        <v>125</v>
      </c>
      <c r="H124" s="26">
        <v>497.61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77">
        <f t="shared" si="4"/>
        <v>1693.0100000000002</v>
      </c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</row>
    <row r="125" spans="1:37" s="20" customFormat="1" ht="58.5" customHeight="1" x14ac:dyDescent="0.35">
      <c r="A125" s="14">
        <v>111</v>
      </c>
      <c r="B125" s="86">
        <v>88</v>
      </c>
      <c r="C125" s="60" t="s">
        <v>253</v>
      </c>
      <c r="D125" s="60" t="s">
        <v>70</v>
      </c>
      <c r="E125" s="29">
        <v>2347.5</v>
      </c>
      <c r="F125" s="30" t="s">
        <v>26</v>
      </c>
      <c r="G125" s="29">
        <v>250</v>
      </c>
      <c r="H125" s="29">
        <v>994.63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77">
        <f t="shared" si="4"/>
        <v>3592.13</v>
      </c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</row>
    <row r="126" spans="1:37" s="20" customFormat="1" ht="68.25" customHeight="1" x14ac:dyDescent="0.35">
      <c r="A126" s="69">
        <v>112</v>
      </c>
      <c r="B126" s="85">
        <v>89</v>
      </c>
      <c r="C126" s="58" t="s">
        <v>254</v>
      </c>
      <c r="D126" s="59" t="s">
        <v>70</v>
      </c>
      <c r="E126" s="26">
        <v>2347.5</v>
      </c>
      <c r="F126" s="27" t="s">
        <v>26</v>
      </c>
      <c r="G126" s="26">
        <v>250</v>
      </c>
      <c r="H126" s="26">
        <v>994.63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77">
        <f t="shared" si="4"/>
        <v>3592.13</v>
      </c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</row>
    <row r="127" spans="1:37" s="20" customFormat="1" ht="58.5" customHeight="1" x14ac:dyDescent="0.35">
      <c r="A127" s="14">
        <v>113</v>
      </c>
      <c r="B127" s="86">
        <v>90</v>
      </c>
      <c r="C127" s="60" t="s">
        <v>255</v>
      </c>
      <c r="D127" s="60" t="s">
        <v>83</v>
      </c>
      <c r="E127" s="29">
        <v>4355.3999999999996</v>
      </c>
      <c r="F127" s="30" t="s">
        <v>26</v>
      </c>
      <c r="G127" s="29">
        <v>500</v>
      </c>
      <c r="H127" s="29">
        <v>1811.62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82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</row>
    <row r="128" spans="1:37" ht="45.75" x14ac:dyDescent="0.35">
      <c r="A128" s="96" t="s">
        <v>161</v>
      </c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8"/>
      <c r="U128" s="78"/>
      <c r="V128" s="78"/>
      <c r="W128" s="78"/>
    </row>
    <row r="129" spans="1:37" s="20" customFormat="1" ht="58.5" customHeight="1" x14ac:dyDescent="0.35">
      <c r="A129" s="70">
        <v>114</v>
      </c>
      <c r="B129" s="87">
        <v>1</v>
      </c>
      <c r="C129" s="61" t="s">
        <v>162</v>
      </c>
      <c r="D129" s="63" t="s">
        <v>163</v>
      </c>
      <c r="E129" s="31">
        <v>15000</v>
      </c>
      <c r="F129" s="32" t="s">
        <v>26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</row>
    <row r="130" spans="1:37" s="20" customFormat="1" ht="58.5" customHeight="1" x14ac:dyDescent="0.35">
      <c r="A130" s="15">
        <v>115</v>
      </c>
      <c r="B130" s="88">
        <v>2</v>
      </c>
      <c r="C130" s="62" t="s">
        <v>164</v>
      </c>
      <c r="D130" s="64" t="s">
        <v>165</v>
      </c>
      <c r="E130" s="34">
        <v>7000</v>
      </c>
      <c r="F130" s="35" t="s">
        <v>26</v>
      </c>
      <c r="G130" s="36">
        <v>0</v>
      </c>
      <c r="H130" s="36">
        <v>0</v>
      </c>
      <c r="I130" s="36" t="s">
        <v>71</v>
      </c>
      <c r="J130" s="36" t="s">
        <v>71</v>
      </c>
      <c r="K130" s="36" t="s">
        <v>71</v>
      </c>
      <c r="L130" s="36" t="s">
        <v>71</v>
      </c>
      <c r="M130" s="36" t="s">
        <v>71</v>
      </c>
      <c r="N130" s="36" t="s">
        <v>71</v>
      </c>
      <c r="O130" s="36" t="s">
        <v>71</v>
      </c>
      <c r="P130" s="36" t="s">
        <v>71</v>
      </c>
      <c r="Q130" s="36">
        <v>0</v>
      </c>
      <c r="R130" s="36" t="s">
        <v>71</v>
      </c>
      <c r="S130" s="36" t="s">
        <v>71</v>
      </c>
      <c r="T130" s="36" t="s">
        <v>71</v>
      </c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</row>
    <row r="131" spans="1:37" s="20" customFormat="1" ht="58.5" customHeight="1" x14ac:dyDescent="0.35">
      <c r="A131" s="70">
        <v>116</v>
      </c>
      <c r="B131" s="87">
        <v>3</v>
      </c>
      <c r="C131" s="61" t="s">
        <v>166</v>
      </c>
      <c r="D131" s="63" t="s">
        <v>167</v>
      </c>
      <c r="E131" s="31">
        <v>18000</v>
      </c>
      <c r="F131" s="32" t="s">
        <v>26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</row>
    <row r="132" spans="1:37" s="20" customFormat="1" ht="58.5" customHeight="1" x14ac:dyDescent="0.35">
      <c r="A132" s="15">
        <v>117</v>
      </c>
      <c r="B132" s="88">
        <v>4</v>
      </c>
      <c r="C132" s="62" t="s">
        <v>168</v>
      </c>
      <c r="D132" s="64" t="s">
        <v>169</v>
      </c>
      <c r="E132" s="34">
        <v>18000</v>
      </c>
      <c r="F132" s="35" t="s">
        <v>26</v>
      </c>
      <c r="G132" s="36">
        <v>0</v>
      </c>
      <c r="H132" s="36">
        <v>0</v>
      </c>
      <c r="I132" s="36" t="s">
        <v>71</v>
      </c>
      <c r="J132" s="36" t="s">
        <v>71</v>
      </c>
      <c r="K132" s="36" t="s">
        <v>71</v>
      </c>
      <c r="L132" s="36" t="s">
        <v>71</v>
      </c>
      <c r="M132" s="36" t="s">
        <v>71</v>
      </c>
      <c r="N132" s="36" t="s">
        <v>71</v>
      </c>
      <c r="O132" s="36" t="s">
        <v>71</v>
      </c>
      <c r="P132" s="36" t="s">
        <v>71</v>
      </c>
      <c r="Q132" s="36">
        <v>0</v>
      </c>
      <c r="R132" s="36" t="s">
        <v>71</v>
      </c>
      <c r="S132" s="36" t="s">
        <v>71</v>
      </c>
      <c r="T132" s="36" t="s">
        <v>71</v>
      </c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</row>
    <row r="133" spans="1:37" s="20" customFormat="1" ht="58.5" customHeight="1" x14ac:dyDescent="0.35">
      <c r="A133" s="70">
        <v>118</v>
      </c>
      <c r="B133" s="87">
        <v>5</v>
      </c>
      <c r="C133" s="61" t="s">
        <v>170</v>
      </c>
      <c r="D133" s="63" t="s">
        <v>171</v>
      </c>
      <c r="E133" s="31">
        <v>2000</v>
      </c>
      <c r="F133" s="32" t="s">
        <v>26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</row>
    <row r="134" spans="1:37" s="20" customFormat="1" ht="58.5" customHeight="1" x14ac:dyDescent="0.35">
      <c r="A134" s="15">
        <v>119</v>
      </c>
      <c r="B134" s="88">
        <v>6</v>
      </c>
      <c r="C134" s="62" t="s">
        <v>172</v>
      </c>
      <c r="D134" s="64" t="s">
        <v>173</v>
      </c>
      <c r="E134" s="34">
        <v>2000</v>
      </c>
      <c r="F134" s="35" t="s">
        <v>26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</row>
    <row r="135" spans="1:37" s="20" customFormat="1" ht="58.5" customHeight="1" x14ac:dyDescent="0.35">
      <c r="A135" s="70">
        <v>120</v>
      </c>
      <c r="B135" s="87">
        <v>7</v>
      </c>
      <c r="C135" s="61" t="s">
        <v>174</v>
      </c>
      <c r="D135" s="63" t="s">
        <v>171</v>
      </c>
      <c r="E135" s="31">
        <v>2000</v>
      </c>
      <c r="F135" s="32" t="s">
        <v>26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</row>
    <row r="136" spans="1:37" s="20" customFormat="1" ht="58.5" customHeight="1" x14ac:dyDescent="0.35">
      <c r="A136" s="15">
        <v>121</v>
      </c>
      <c r="B136" s="88">
        <v>8</v>
      </c>
      <c r="C136" s="62" t="s">
        <v>175</v>
      </c>
      <c r="D136" s="64" t="s">
        <v>173</v>
      </c>
      <c r="E136" s="34">
        <v>7000</v>
      </c>
      <c r="F136" s="35" t="s">
        <v>26</v>
      </c>
      <c r="G136" s="36">
        <v>0</v>
      </c>
      <c r="H136" s="36">
        <v>0</v>
      </c>
      <c r="I136" s="36" t="s">
        <v>71</v>
      </c>
      <c r="J136" s="36" t="s">
        <v>71</v>
      </c>
      <c r="K136" s="36" t="s">
        <v>71</v>
      </c>
      <c r="L136" s="36" t="s">
        <v>71</v>
      </c>
      <c r="M136" s="36" t="s">
        <v>71</v>
      </c>
      <c r="N136" s="36" t="s">
        <v>71</v>
      </c>
      <c r="O136" s="36" t="s">
        <v>71</v>
      </c>
      <c r="P136" s="36" t="s">
        <v>71</v>
      </c>
      <c r="Q136" s="36">
        <v>0</v>
      </c>
      <c r="R136" s="36" t="s">
        <v>71</v>
      </c>
      <c r="S136" s="36" t="s">
        <v>71</v>
      </c>
      <c r="T136" s="36" t="s">
        <v>71</v>
      </c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</row>
    <row r="137" spans="1:37" s="20" customFormat="1" ht="58.5" customHeight="1" x14ac:dyDescent="0.35">
      <c r="A137" s="70">
        <v>122</v>
      </c>
      <c r="B137" s="87">
        <v>9</v>
      </c>
      <c r="C137" s="61" t="s">
        <v>176</v>
      </c>
      <c r="D137" s="63" t="s">
        <v>177</v>
      </c>
      <c r="E137" s="31">
        <v>3500</v>
      </c>
      <c r="F137" s="32" t="s">
        <v>26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</row>
    <row r="138" spans="1:37" s="20" customFormat="1" ht="58.5" customHeight="1" x14ac:dyDescent="0.35">
      <c r="A138" s="15">
        <v>123</v>
      </c>
      <c r="B138" s="88">
        <v>10</v>
      </c>
      <c r="C138" s="62" t="s">
        <v>178</v>
      </c>
      <c r="D138" s="64" t="s">
        <v>177</v>
      </c>
      <c r="E138" s="34">
        <v>10000</v>
      </c>
      <c r="F138" s="35" t="s">
        <v>26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</row>
    <row r="139" spans="1:37" s="20" customFormat="1" ht="58.5" customHeight="1" x14ac:dyDescent="0.35">
      <c r="A139" s="70">
        <v>124</v>
      </c>
      <c r="B139" s="87">
        <v>11</v>
      </c>
      <c r="C139" s="61" t="s">
        <v>180</v>
      </c>
      <c r="D139" s="63" t="s">
        <v>171</v>
      </c>
      <c r="E139" s="31">
        <v>8000</v>
      </c>
      <c r="F139" s="32" t="s">
        <v>26</v>
      </c>
      <c r="G139" s="33">
        <v>0</v>
      </c>
      <c r="H139" s="33">
        <v>0</v>
      </c>
      <c r="I139" s="33" t="s">
        <v>71</v>
      </c>
      <c r="J139" s="33" t="s">
        <v>71</v>
      </c>
      <c r="K139" s="33" t="s">
        <v>71</v>
      </c>
      <c r="L139" s="33" t="s">
        <v>71</v>
      </c>
      <c r="M139" s="33" t="s">
        <v>71</v>
      </c>
      <c r="N139" s="33" t="s">
        <v>71</v>
      </c>
      <c r="O139" s="33" t="s">
        <v>71</v>
      </c>
      <c r="P139" s="33" t="s">
        <v>71</v>
      </c>
      <c r="Q139" s="33">
        <v>0</v>
      </c>
      <c r="R139" s="33" t="s">
        <v>71</v>
      </c>
      <c r="S139" s="33" t="s">
        <v>71</v>
      </c>
      <c r="T139" s="33" t="s">
        <v>71</v>
      </c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</row>
    <row r="140" spans="1:37" s="20" customFormat="1" ht="58.5" customHeight="1" x14ac:dyDescent="0.35">
      <c r="A140" s="15">
        <v>125</v>
      </c>
      <c r="B140" s="88">
        <v>12</v>
      </c>
      <c r="C140" s="62" t="s">
        <v>181</v>
      </c>
      <c r="D140" s="64" t="s">
        <v>182</v>
      </c>
      <c r="E140" s="34">
        <v>5000</v>
      </c>
      <c r="F140" s="35" t="s">
        <v>26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</row>
    <row r="141" spans="1:37" s="20" customFormat="1" ht="58.5" customHeight="1" x14ac:dyDescent="0.35">
      <c r="A141" s="70">
        <v>126</v>
      </c>
      <c r="B141" s="87">
        <v>13</v>
      </c>
      <c r="C141" s="61" t="s">
        <v>183</v>
      </c>
      <c r="D141" s="63" t="s">
        <v>171</v>
      </c>
      <c r="E141" s="31">
        <v>9000</v>
      </c>
      <c r="F141" s="32" t="s">
        <v>26</v>
      </c>
      <c r="G141" s="33">
        <v>0</v>
      </c>
      <c r="H141" s="33">
        <v>0</v>
      </c>
      <c r="I141" s="33" t="s">
        <v>71</v>
      </c>
      <c r="J141" s="33" t="s">
        <v>71</v>
      </c>
      <c r="K141" s="33" t="s">
        <v>71</v>
      </c>
      <c r="L141" s="33" t="s">
        <v>71</v>
      </c>
      <c r="M141" s="33" t="s">
        <v>71</v>
      </c>
      <c r="N141" s="33" t="s">
        <v>71</v>
      </c>
      <c r="O141" s="33" t="s">
        <v>71</v>
      </c>
      <c r="P141" s="33" t="s">
        <v>71</v>
      </c>
      <c r="Q141" s="33">
        <v>0</v>
      </c>
      <c r="R141" s="33" t="s">
        <v>71</v>
      </c>
      <c r="S141" s="33" t="s">
        <v>71</v>
      </c>
      <c r="T141" s="33" t="s">
        <v>71</v>
      </c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</row>
    <row r="142" spans="1:37" s="20" customFormat="1" ht="58.5" customHeight="1" x14ac:dyDescent="0.35">
      <c r="A142" s="15">
        <v>127</v>
      </c>
      <c r="B142" s="88">
        <v>14</v>
      </c>
      <c r="C142" s="62" t="s">
        <v>185</v>
      </c>
      <c r="D142" s="64" t="s">
        <v>171</v>
      </c>
      <c r="E142" s="34">
        <v>6000</v>
      </c>
      <c r="F142" s="35" t="s">
        <v>26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</row>
    <row r="143" spans="1:37" s="20" customFormat="1" ht="58.5" customHeight="1" x14ac:dyDescent="0.35">
      <c r="A143" s="70">
        <v>128</v>
      </c>
      <c r="B143" s="87">
        <v>15</v>
      </c>
      <c r="C143" s="61" t="s">
        <v>187</v>
      </c>
      <c r="D143" s="63" t="s">
        <v>177</v>
      </c>
      <c r="E143" s="31">
        <v>6000</v>
      </c>
      <c r="F143" s="32" t="s">
        <v>26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</row>
    <row r="144" spans="1:37" s="20" customFormat="1" ht="58.5" customHeight="1" x14ac:dyDescent="0.35">
      <c r="A144" s="15">
        <v>129</v>
      </c>
      <c r="B144" s="88">
        <v>16</v>
      </c>
      <c r="C144" s="62" t="str">
        <f>PROPER("EDSON GUSTAVO ALDANA GIRÓN")</f>
        <v>Edson Gustavo Aldana Girón</v>
      </c>
      <c r="D144" s="64" t="s">
        <v>171</v>
      </c>
      <c r="E144" s="34">
        <f>7000+7000</f>
        <v>14000</v>
      </c>
      <c r="F144" s="35" t="s">
        <v>26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</row>
    <row r="145" spans="1:37" s="20" customFormat="1" ht="58.5" customHeight="1" x14ac:dyDescent="0.35">
      <c r="A145" s="70">
        <v>130</v>
      </c>
      <c r="B145" s="87">
        <v>17</v>
      </c>
      <c r="C145" s="61" t="str">
        <f>PROPER("LEONEL GALÁN PANIAGUA")</f>
        <v>Leonel Galán Paniagua</v>
      </c>
      <c r="D145" s="63" t="s">
        <v>169</v>
      </c>
      <c r="E145" s="31">
        <v>0</v>
      </c>
      <c r="F145" s="32" t="s">
        <v>26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</row>
    <row r="146" spans="1:37" s="20" customFormat="1" ht="58.5" customHeight="1" x14ac:dyDescent="0.35">
      <c r="A146" s="15">
        <v>131</v>
      </c>
      <c r="B146" s="88">
        <v>18</v>
      </c>
      <c r="C146" s="62" t="str">
        <f>PROPER("MILTON LENIN MELÉNDEZ URIZAR")</f>
        <v>Milton Lenin Meléndez Urizar</v>
      </c>
      <c r="D146" s="64" t="s">
        <v>177</v>
      </c>
      <c r="E146" s="34">
        <v>0</v>
      </c>
      <c r="F146" s="35" t="s">
        <v>26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</row>
    <row r="147" spans="1:37" s="20" customFormat="1" ht="58.5" customHeight="1" x14ac:dyDescent="0.35">
      <c r="A147" s="70">
        <v>132</v>
      </c>
      <c r="B147" s="87">
        <v>19</v>
      </c>
      <c r="C147" s="61" t="str">
        <f>PROPER("ALISSON PAMELA CARBALLO")</f>
        <v>Alisson Pamela Carballo</v>
      </c>
      <c r="D147" s="63" t="s">
        <v>186</v>
      </c>
      <c r="E147" s="31">
        <v>0</v>
      </c>
      <c r="F147" s="32" t="s">
        <v>26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</row>
    <row r="148" spans="1:37" ht="45.75" x14ac:dyDescent="0.35">
      <c r="A148" s="99" t="s">
        <v>189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78"/>
      <c r="V148" s="78"/>
      <c r="W148" s="78"/>
    </row>
    <row r="149" spans="1:37" s="20" customFormat="1" ht="69.75" customHeight="1" x14ac:dyDescent="0.35">
      <c r="A149" s="71">
        <v>133</v>
      </c>
      <c r="B149" s="89">
        <v>1</v>
      </c>
      <c r="C149" s="65" t="s">
        <v>190</v>
      </c>
      <c r="D149" s="65" t="s">
        <v>264</v>
      </c>
      <c r="E149" s="37">
        <v>12000</v>
      </c>
      <c r="F149" s="38" t="s">
        <v>26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0</v>
      </c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</row>
    <row r="150" spans="1:37" s="20" customFormat="1" ht="69.75" customHeight="1" x14ac:dyDescent="0.35">
      <c r="A150" s="16">
        <v>134</v>
      </c>
      <c r="B150" s="90">
        <v>2</v>
      </c>
      <c r="C150" s="66" t="s">
        <v>191</v>
      </c>
      <c r="D150" s="66" t="s">
        <v>192</v>
      </c>
      <c r="E150" s="40">
        <v>8000</v>
      </c>
      <c r="F150" s="41" t="s">
        <v>26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</row>
    <row r="151" spans="1:37" s="20" customFormat="1" ht="69.75" customHeight="1" x14ac:dyDescent="0.35">
      <c r="A151" s="71">
        <v>135</v>
      </c>
      <c r="B151" s="89">
        <v>3</v>
      </c>
      <c r="C151" s="65" t="s">
        <v>193</v>
      </c>
      <c r="D151" s="65" t="s">
        <v>194</v>
      </c>
      <c r="E151" s="37">
        <v>10000</v>
      </c>
      <c r="F151" s="38" t="s">
        <v>26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</row>
    <row r="152" spans="1:37" s="20" customFormat="1" ht="69.75" customHeight="1" x14ac:dyDescent="0.35">
      <c r="A152" s="16">
        <v>136</v>
      </c>
      <c r="B152" s="90">
        <v>4</v>
      </c>
      <c r="C152" s="66" t="s">
        <v>195</v>
      </c>
      <c r="D152" s="66" t="s">
        <v>196</v>
      </c>
      <c r="E152" s="40">
        <v>7150</v>
      </c>
      <c r="F152" s="41" t="s">
        <v>26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</row>
    <row r="153" spans="1:37" s="20" customFormat="1" ht="69.75" customHeight="1" x14ac:dyDescent="0.35">
      <c r="A153" s="71">
        <v>137</v>
      </c>
      <c r="B153" s="89">
        <v>5</v>
      </c>
      <c r="C153" s="65" t="s">
        <v>197</v>
      </c>
      <c r="D153" s="65" t="s">
        <v>198</v>
      </c>
      <c r="E153" s="37">
        <v>7000</v>
      </c>
      <c r="F153" s="38" t="s">
        <v>26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39">
        <v>0</v>
      </c>
      <c r="S153" s="39">
        <v>0</v>
      </c>
      <c r="T153" s="39">
        <v>0</v>
      </c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</row>
    <row r="154" spans="1:37" s="20" customFormat="1" ht="69.75" customHeight="1" x14ac:dyDescent="0.35">
      <c r="A154" s="16">
        <v>138</v>
      </c>
      <c r="B154" s="90">
        <v>6</v>
      </c>
      <c r="C154" s="66" t="s">
        <v>199</v>
      </c>
      <c r="D154" s="66" t="s">
        <v>200</v>
      </c>
      <c r="E154" s="40">
        <v>8000</v>
      </c>
      <c r="F154" s="41" t="s">
        <v>26</v>
      </c>
      <c r="G154" s="42">
        <v>0</v>
      </c>
      <c r="H154" s="42">
        <v>0</v>
      </c>
      <c r="I154" s="42" t="s">
        <v>71</v>
      </c>
      <c r="J154" s="42" t="s">
        <v>71</v>
      </c>
      <c r="K154" s="42" t="s">
        <v>71</v>
      </c>
      <c r="L154" s="42" t="s">
        <v>71</v>
      </c>
      <c r="M154" s="42" t="s">
        <v>71</v>
      </c>
      <c r="N154" s="42" t="s">
        <v>71</v>
      </c>
      <c r="O154" s="42" t="s">
        <v>71</v>
      </c>
      <c r="P154" s="42" t="s">
        <v>71</v>
      </c>
      <c r="Q154" s="42">
        <v>0</v>
      </c>
      <c r="R154" s="42" t="s">
        <v>71</v>
      </c>
      <c r="S154" s="42" t="s">
        <v>71</v>
      </c>
      <c r="T154" s="42" t="s">
        <v>71</v>
      </c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</row>
    <row r="155" spans="1:37" s="20" customFormat="1" ht="69.75" customHeight="1" x14ac:dyDescent="0.35">
      <c r="A155" s="71">
        <v>139</v>
      </c>
      <c r="B155" s="89">
        <v>7</v>
      </c>
      <c r="C155" s="65" t="s">
        <v>201</v>
      </c>
      <c r="D155" s="65" t="s">
        <v>192</v>
      </c>
      <c r="E155" s="37">
        <v>3500</v>
      </c>
      <c r="F155" s="38" t="s">
        <v>26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/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</row>
    <row r="156" spans="1:37" s="20" customFormat="1" ht="69.75" customHeight="1" x14ac:dyDescent="0.35">
      <c r="A156" s="16">
        <v>140</v>
      </c>
      <c r="B156" s="90">
        <v>8</v>
      </c>
      <c r="C156" s="66" t="s">
        <v>202</v>
      </c>
      <c r="D156" s="66" t="s">
        <v>188</v>
      </c>
      <c r="E156" s="40">
        <v>7000</v>
      </c>
      <c r="F156" s="41" t="s">
        <v>26</v>
      </c>
      <c r="G156" s="42">
        <v>0</v>
      </c>
      <c r="H156" s="42">
        <v>0</v>
      </c>
      <c r="I156" s="42" t="s">
        <v>71</v>
      </c>
      <c r="J156" s="42" t="s">
        <v>71</v>
      </c>
      <c r="K156" s="42" t="s">
        <v>71</v>
      </c>
      <c r="L156" s="42" t="s">
        <v>71</v>
      </c>
      <c r="M156" s="42" t="s">
        <v>71</v>
      </c>
      <c r="N156" s="42" t="s">
        <v>71</v>
      </c>
      <c r="O156" s="42" t="s">
        <v>71</v>
      </c>
      <c r="P156" s="42" t="s">
        <v>71</v>
      </c>
      <c r="Q156" s="42">
        <v>0</v>
      </c>
      <c r="R156" s="42" t="s">
        <v>71</v>
      </c>
      <c r="S156" s="42" t="s">
        <v>71</v>
      </c>
      <c r="T156" s="42" t="s">
        <v>71</v>
      </c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</row>
    <row r="157" spans="1:37" s="20" customFormat="1" ht="69.75" customHeight="1" x14ac:dyDescent="0.35">
      <c r="A157" s="71">
        <v>141</v>
      </c>
      <c r="B157" s="89">
        <v>9</v>
      </c>
      <c r="C157" s="65" t="s">
        <v>203</v>
      </c>
      <c r="D157" s="65" t="s">
        <v>204</v>
      </c>
      <c r="E157" s="37">
        <v>6700</v>
      </c>
      <c r="F157" s="38" t="s">
        <v>26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</row>
    <row r="158" spans="1:37" s="20" customFormat="1" ht="69.75" customHeight="1" x14ac:dyDescent="0.35">
      <c r="A158" s="16">
        <v>142</v>
      </c>
      <c r="B158" s="90">
        <v>10</v>
      </c>
      <c r="C158" s="66" t="s">
        <v>205</v>
      </c>
      <c r="D158" s="66" t="s">
        <v>198</v>
      </c>
      <c r="E158" s="40">
        <v>9000</v>
      </c>
      <c r="F158" s="41" t="s">
        <v>26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</row>
    <row r="159" spans="1:37" s="20" customFormat="1" ht="69.75" customHeight="1" x14ac:dyDescent="0.35">
      <c r="A159" s="71">
        <v>143</v>
      </c>
      <c r="B159" s="89">
        <v>11</v>
      </c>
      <c r="C159" s="65" t="s">
        <v>206</v>
      </c>
      <c r="D159" s="65" t="s">
        <v>207</v>
      </c>
      <c r="E159" s="37">
        <v>12000</v>
      </c>
      <c r="F159" s="38" t="s">
        <v>26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</v>
      </c>
      <c r="T159" s="39">
        <v>0</v>
      </c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</row>
    <row r="160" spans="1:37" s="20" customFormat="1" ht="69.75" customHeight="1" x14ac:dyDescent="0.35">
      <c r="A160" s="16">
        <v>144</v>
      </c>
      <c r="B160" s="90">
        <v>12</v>
      </c>
      <c r="C160" s="66" t="s">
        <v>208</v>
      </c>
      <c r="D160" s="66" t="s">
        <v>177</v>
      </c>
      <c r="E160" s="40">
        <v>6000</v>
      </c>
      <c r="F160" s="41" t="s">
        <v>26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</row>
    <row r="161" spans="1:37" s="20" customFormat="1" ht="69.75" customHeight="1" x14ac:dyDescent="0.35">
      <c r="A161" s="71">
        <v>145</v>
      </c>
      <c r="B161" s="89">
        <v>13</v>
      </c>
      <c r="C161" s="65" t="s">
        <v>209</v>
      </c>
      <c r="D161" s="65" t="s">
        <v>196</v>
      </c>
      <c r="E161" s="37">
        <v>7500</v>
      </c>
      <c r="F161" s="38" t="s">
        <v>26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  <c r="T161" s="39">
        <v>0</v>
      </c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</row>
    <row r="162" spans="1:37" s="20" customFormat="1" ht="69.75" customHeight="1" x14ac:dyDescent="0.35">
      <c r="A162" s="16">
        <v>146</v>
      </c>
      <c r="B162" s="90">
        <v>14</v>
      </c>
      <c r="C162" s="66" t="s">
        <v>210</v>
      </c>
      <c r="D162" s="66" t="s">
        <v>207</v>
      </c>
      <c r="E162" s="40">
        <v>5500</v>
      </c>
      <c r="F162" s="41" t="s">
        <v>26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0</v>
      </c>
      <c r="T162" s="42">
        <v>0</v>
      </c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</row>
    <row r="163" spans="1:37" s="20" customFormat="1" ht="69.75" customHeight="1" x14ac:dyDescent="0.35">
      <c r="A163" s="71">
        <v>147</v>
      </c>
      <c r="B163" s="89">
        <v>15</v>
      </c>
      <c r="C163" s="65" t="s">
        <v>211</v>
      </c>
      <c r="D163" s="65" t="s">
        <v>192</v>
      </c>
      <c r="E163" s="37">
        <v>7000</v>
      </c>
      <c r="F163" s="38" t="s">
        <v>26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</row>
    <row r="164" spans="1:37" s="20" customFormat="1" ht="69.75" customHeight="1" x14ac:dyDescent="0.35">
      <c r="A164" s="16">
        <v>148</v>
      </c>
      <c r="B164" s="90">
        <v>16</v>
      </c>
      <c r="C164" s="66" t="s">
        <v>212</v>
      </c>
      <c r="D164" s="66" t="s">
        <v>192</v>
      </c>
      <c r="E164" s="40">
        <v>9000</v>
      </c>
      <c r="F164" s="41" t="s">
        <v>26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</row>
    <row r="165" spans="1:37" s="20" customFormat="1" ht="69.75" customHeight="1" x14ac:dyDescent="0.35">
      <c r="A165" s="71">
        <v>149</v>
      </c>
      <c r="B165" s="89">
        <v>17</v>
      </c>
      <c r="C165" s="65" t="s">
        <v>213</v>
      </c>
      <c r="D165" s="65" t="s">
        <v>214</v>
      </c>
      <c r="E165" s="37">
        <v>5000</v>
      </c>
      <c r="F165" s="38" t="s">
        <v>26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  <c r="T165" s="39">
        <v>0</v>
      </c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</row>
    <row r="166" spans="1:37" s="20" customFormat="1" ht="69.75" customHeight="1" x14ac:dyDescent="0.35">
      <c r="A166" s="16">
        <v>150</v>
      </c>
      <c r="B166" s="90">
        <v>18</v>
      </c>
      <c r="C166" s="66" t="s">
        <v>215</v>
      </c>
      <c r="D166" s="66" t="s">
        <v>216</v>
      </c>
      <c r="E166" s="40">
        <v>12000</v>
      </c>
      <c r="F166" s="41" t="s">
        <v>26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</row>
    <row r="167" spans="1:37" s="20" customFormat="1" ht="69.75" customHeight="1" x14ac:dyDescent="0.35">
      <c r="A167" s="71">
        <v>151</v>
      </c>
      <c r="B167" s="89">
        <v>19</v>
      </c>
      <c r="C167" s="65" t="s">
        <v>217</v>
      </c>
      <c r="D167" s="65" t="s">
        <v>196</v>
      </c>
      <c r="E167" s="37">
        <v>4500</v>
      </c>
      <c r="F167" s="38" t="s">
        <v>26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0</v>
      </c>
      <c r="R167" s="39">
        <v>0</v>
      </c>
      <c r="S167" s="39">
        <v>0</v>
      </c>
      <c r="T167" s="39">
        <v>0</v>
      </c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</row>
    <row r="168" spans="1:37" s="20" customFormat="1" ht="69.75" customHeight="1" x14ac:dyDescent="0.35">
      <c r="A168" s="16">
        <v>152</v>
      </c>
      <c r="B168" s="90">
        <v>20</v>
      </c>
      <c r="C168" s="66" t="s">
        <v>218</v>
      </c>
      <c r="D168" s="66" t="s">
        <v>186</v>
      </c>
      <c r="E168" s="40">
        <v>15000</v>
      </c>
      <c r="F168" s="41" t="s">
        <v>26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</row>
    <row r="169" spans="1:37" s="20" customFormat="1" ht="69.75" customHeight="1" x14ac:dyDescent="0.35">
      <c r="A169" s="71">
        <v>153</v>
      </c>
      <c r="B169" s="89">
        <v>21</v>
      </c>
      <c r="C169" s="65" t="s">
        <v>219</v>
      </c>
      <c r="D169" s="65" t="s">
        <v>192</v>
      </c>
      <c r="E169" s="37">
        <v>5000</v>
      </c>
      <c r="F169" s="38" t="s">
        <v>26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</row>
    <row r="170" spans="1:37" s="20" customFormat="1" ht="69.75" customHeight="1" x14ac:dyDescent="0.35">
      <c r="A170" s="16">
        <v>154</v>
      </c>
      <c r="B170" s="90">
        <v>22</v>
      </c>
      <c r="C170" s="66" t="s">
        <v>220</v>
      </c>
      <c r="D170" s="66" t="s">
        <v>221</v>
      </c>
      <c r="E170" s="40">
        <v>10000</v>
      </c>
      <c r="F170" s="41" t="s">
        <v>26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</row>
    <row r="171" spans="1:37" s="20" customFormat="1" ht="69.75" customHeight="1" x14ac:dyDescent="0.35">
      <c r="A171" s="71">
        <v>155</v>
      </c>
      <c r="B171" s="89">
        <v>23</v>
      </c>
      <c r="C171" s="65" t="s">
        <v>222</v>
      </c>
      <c r="D171" s="65" t="s">
        <v>192</v>
      </c>
      <c r="E171" s="37">
        <v>5500</v>
      </c>
      <c r="F171" s="38" t="s">
        <v>26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39">
        <v>0</v>
      </c>
      <c r="S171" s="39">
        <v>0</v>
      </c>
      <c r="T171" s="39">
        <v>0</v>
      </c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</row>
    <row r="172" spans="1:37" s="20" customFormat="1" ht="69.75" customHeight="1" x14ac:dyDescent="0.35">
      <c r="A172" s="16">
        <v>156</v>
      </c>
      <c r="B172" s="90">
        <v>24</v>
      </c>
      <c r="C172" s="66" t="s">
        <v>223</v>
      </c>
      <c r="D172" s="66" t="s">
        <v>177</v>
      </c>
      <c r="E172" s="40">
        <v>9500</v>
      </c>
      <c r="F172" s="41" t="s">
        <v>26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</row>
    <row r="173" spans="1:37" s="20" customFormat="1" ht="69.75" customHeight="1" x14ac:dyDescent="0.35">
      <c r="A173" s="71">
        <v>157</v>
      </c>
      <c r="B173" s="89">
        <v>25</v>
      </c>
      <c r="C173" s="65" t="s">
        <v>224</v>
      </c>
      <c r="D173" s="65" t="s">
        <v>207</v>
      </c>
      <c r="E173" s="37">
        <v>8000</v>
      </c>
      <c r="F173" s="38" t="s">
        <v>26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9">
        <v>0</v>
      </c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</row>
    <row r="174" spans="1:37" s="20" customFormat="1" ht="69.75" customHeight="1" x14ac:dyDescent="0.35">
      <c r="A174" s="16">
        <v>158</v>
      </c>
      <c r="B174" s="90">
        <v>26</v>
      </c>
      <c r="C174" s="66" t="s">
        <v>225</v>
      </c>
      <c r="D174" s="66" t="s">
        <v>182</v>
      </c>
      <c r="E174" s="40">
        <v>8000</v>
      </c>
      <c r="F174" s="41" t="s">
        <v>26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42">
        <v>0</v>
      </c>
      <c r="T174" s="42">
        <v>0</v>
      </c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</row>
    <row r="175" spans="1:37" s="20" customFormat="1" ht="69.75" customHeight="1" x14ac:dyDescent="0.35">
      <c r="A175" s="71">
        <v>159</v>
      </c>
      <c r="B175" s="89">
        <v>27</v>
      </c>
      <c r="C175" s="65" t="s">
        <v>226</v>
      </c>
      <c r="D175" s="65" t="s">
        <v>227</v>
      </c>
      <c r="E175" s="37">
        <v>9000</v>
      </c>
      <c r="F175" s="38" t="s">
        <v>26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</row>
    <row r="176" spans="1:37" s="20" customFormat="1" ht="69.75" customHeight="1" x14ac:dyDescent="0.35">
      <c r="A176" s="16">
        <v>160</v>
      </c>
      <c r="B176" s="90">
        <v>28</v>
      </c>
      <c r="C176" s="66" t="s">
        <v>228</v>
      </c>
      <c r="D176" s="66" t="s">
        <v>182</v>
      </c>
      <c r="E176" s="40">
        <v>7000</v>
      </c>
      <c r="F176" s="41" t="s">
        <v>26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42">
        <v>0</v>
      </c>
      <c r="T176" s="42">
        <v>0</v>
      </c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</row>
    <row r="177" spans="1:37" s="20" customFormat="1" ht="69.75" customHeight="1" x14ac:dyDescent="0.35">
      <c r="A177" s="71">
        <v>161</v>
      </c>
      <c r="B177" s="89">
        <v>29</v>
      </c>
      <c r="C177" s="65" t="s">
        <v>229</v>
      </c>
      <c r="D177" s="65" t="s">
        <v>177</v>
      </c>
      <c r="E177" s="37">
        <v>8000</v>
      </c>
      <c r="F177" s="38" t="s">
        <v>26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0</v>
      </c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</row>
    <row r="178" spans="1:37" s="20" customFormat="1" ht="69.75" customHeight="1" x14ac:dyDescent="0.35">
      <c r="A178" s="16">
        <v>162</v>
      </c>
      <c r="B178" s="90">
        <v>30</v>
      </c>
      <c r="C178" s="66" t="s">
        <v>230</v>
      </c>
      <c r="D178" s="66" t="s">
        <v>231</v>
      </c>
      <c r="E178" s="40">
        <v>13000</v>
      </c>
      <c r="F178" s="41" t="s">
        <v>26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</row>
    <row r="179" spans="1:37" s="20" customFormat="1" ht="69.75" customHeight="1" x14ac:dyDescent="0.35">
      <c r="A179" s="71">
        <v>163</v>
      </c>
      <c r="B179" s="89">
        <v>31</v>
      </c>
      <c r="C179" s="65" t="s">
        <v>232</v>
      </c>
      <c r="D179" s="65" t="s">
        <v>179</v>
      </c>
      <c r="E179" s="37">
        <v>7000</v>
      </c>
      <c r="F179" s="38" t="s">
        <v>26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0</v>
      </c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</row>
    <row r="180" spans="1:37" s="20" customFormat="1" ht="69.75" customHeight="1" x14ac:dyDescent="0.35">
      <c r="A180" s="16">
        <v>164</v>
      </c>
      <c r="B180" s="90">
        <v>32</v>
      </c>
      <c r="C180" s="66" t="s">
        <v>233</v>
      </c>
      <c r="D180" s="66" t="s">
        <v>186</v>
      </c>
      <c r="E180" s="40">
        <v>12500</v>
      </c>
      <c r="F180" s="41" t="s">
        <v>26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</row>
    <row r="181" spans="1:37" s="20" customFormat="1" ht="69.75" customHeight="1" x14ac:dyDescent="0.35">
      <c r="A181" s="71">
        <v>165</v>
      </c>
      <c r="B181" s="89">
        <v>33</v>
      </c>
      <c r="C181" s="65" t="s">
        <v>234</v>
      </c>
      <c r="D181" s="65" t="s">
        <v>171</v>
      </c>
      <c r="E181" s="37">
        <v>8000</v>
      </c>
      <c r="F181" s="38" t="s">
        <v>26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39">
        <v>0</v>
      </c>
      <c r="T181" s="39">
        <v>0</v>
      </c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</row>
    <row r="182" spans="1:37" s="20" customFormat="1" ht="69.75" customHeight="1" x14ac:dyDescent="0.35">
      <c r="A182" s="16">
        <v>166</v>
      </c>
      <c r="B182" s="90">
        <v>34</v>
      </c>
      <c r="C182" s="66" t="s">
        <v>235</v>
      </c>
      <c r="D182" s="66" t="s">
        <v>236</v>
      </c>
      <c r="E182" s="40">
        <v>11000</v>
      </c>
      <c r="F182" s="41" t="s">
        <v>26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</row>
    <row r="183" spans="1:37" s="20" customFormat="1" ht="69.75" customHeight="1" x14ac:dyDescent="0.35">
      <c r="A183" s="71">
        <v>167</v>
      </c>
      <c r="B183" s="89">
        <v>35</v>
      </c>
      <c r="C183" s="65" t="s">
        <v>237</v>
      </c>
      <c r="D183" s="65" t="s">
        <v>238</v>
      </c>
      <c r="E183" s="37">
        <v>10000</v>
      </c>
      <c r="F183" s="38" t="s">
        <v>26</v>
      </c>
      <c r="G183" s="39">
        <v>0</v>
      </c>
      <c r="H183" s="39">
        <v>0</v>
      </c>
      <c r="I183" s="39">
        <v>0</v>
      </c>
      <c r="J183" s="39">
        <v>0</v>
      </c>
      <c r="K183" s="39" t="s">
        <v>239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</row>
    <row r="184" spans="1:37" s="20" customFormat="1" ht="69.75" customHeight="1" x14ac:dyDescent="0.35">
      <c r="A184" s="16">
        <v>168</v>
      </c>
      <c r="B184" s="90">
        <v>36</v>
      </c>
      <c r="C184" s="66" t="s">
        <v>240</v>
      </c>
      <c r="D184" s="66" t="s">
        <v>179</v>
      </c>
      <c r="E184" s="40">
        <v>10000</v>
      </c>
      <c r="F184" s="41" t="s">
        <v>26</v>
      </c>
      <c r="G184" s="42" t="s">
        <v>71</v>
      </c>
      <c r="H184" s="42" t="s">
        <v>241</v>
      </c>
      <c r="I184" s="42" t="s">
        <v>71</v>
      </c>
      <c r="J184" s="42" t="s">
        <v>71</v>
      </c>
      <c r="K184" s="42" t="s">
        <v>71</v>
      </c>
      <c r="L184" s="42" t="s">
        <v>71</v>
      </c>
      <c r="M184" s="42">
        <v>0</v>
      </c>
      <c r="N184" s="42" t="s">
        <v>71</v>
      </c>
      <c r="O184" s="42" t="s">
        <v>71</v>
      </c>
      <c r="P184" s="42" t="s">
        <v>71</v>
      </c>
      <c r="Q184" s="42" t="s">
        <v>71</v>
      </c>
      <c r="R184" s="42" t="s">
        <v>71</v>
      </c>
      <c r="S184" s="42" t="s">
        <v>71</v>
      </c>
      <c r="T184" s="42">
        <v>0</v>
      </c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</row>
    <row r="185" spans="1:37" s="20" customFormat="1" ht="69.75" customHeight="1" x14ac:dyDescent="0.35">
      <c r="A185" s="71">
        <v>169</v>
      </c>
      <c r="B185" s="89">
        <v>37</v>
      </c>
      <c r="C185" s="65" t="s">
        <v>242</v>
      </c>
      <c r="D185" s="65" t="s">
        <v>184</v>
      </c>
      <c r="E185" s="37">
        <v>12000</v>
      </c>
      <c r="F185" s="38" t="s">
        <v>26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0</v>
      </c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</row>
    <row r="186" spans="1:37" s="20" customFormat="1" ht="69.75" customHeight="1" x14ac:dyDescent="0.35">
      <c r="A186" s="16">
        <v>170</v>
      </c>
      <c r="B186" s="90">
        <v>38</v>
      </c>
      <c r="C186" s="66" t="s">
        <v>243</v>
      </c>
      <c r="D186" s="66" t="s">
        <v>186</v>
      </c>
      <c r="E186" s="40">
        <v>15000</v>
      </c>
      <c r="F186" s="41" t="s">
        <v>26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</row>
    <row r="187" spans="1:37" s="20" customFormat="1" ht="69.75" customHeight="1" x14ac:dyDescent="0.35">
      <c r="A187" s="71">
        <v>171</v>
      </c>
      <c r="B187" s="89">
        <v>39</v>
      </c>
      <c r="C187" s="65" t="s">
        <v>244</v>
      </c>
      <c r="D187" s="65" t="s">
        <v>171</v>
      </c>
      <c r="E187" s="37">
        <v>12000</v>
      </c>
      <c r="F187" s="38" t="s">
        <v>26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</row>
    <row r="188" spans="1:37" s="20" customFormat="1" ht="69.75" customHeight="1" x14ac:dyDescent="0.35">
      <c r="A188" s="16">
        <v>172</v>
      </c>
      <c r="B188" s="90">
        <v>40</v>
      </c>
      <c r="C188" s="66" t="s">
        <v>245</v>
      </c>
      <c r="D188" s="66" t="s">
        <v>177</v>
      </c>
      <c r="E188" s="40">
        <v>6000</v>
      </c>
      <c r="F188" s="41" t="s">
        <v>26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</row>
    <row r="189" spans="1:37" s="20" customFormat="1" ht="69.75" customHeight="1" x14ac:dyDescent="0.35">
      <c r="A189" s="71">
        <v>173</v>
      </c>
      <c r="B189" s="89">
        <v>41</v>
      </c>
      <c r="C189" s="65" t="s">
        <v>246</v>
      </c>
      <c r="D189" s="65" t="s">
        <v>196</v>
      </c>
      <c r="E189" s="37">
        <v>7500</v>
      </c>
      <c r="F189" s="38" t="s">
        <v>26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</row>
    <row r="190" spans="1:37" s="20" customFormat="1" ht="69.75" customHeight="1" x14ac:dyDescent="0.35">
      <c r="A190" s="16">
        <v>174</v>
      </c>
      <c r="B190" s="90">
        <v>42</v>
      </c>
      <c r="C190" s="66" t="s">
        <v>247</v>
      </c>
      <c r="D190" s="66" t="s">
        <v>171</v>
      </c>
      <c r="E190" s="40">
        <v>7500</v>
      </c>
      <c r="F190" s="41" t="s">
        <v>26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</row>
    <row r="191" spans="1:37" s="20" customFormat="1" ht="69.75" customHeight="1" x14ac:dyDescent="0.35">
      <c r="A191" s="71">
        <v>175</v>
      </c>
      <c r="B191" s="89">
        <v>43</v>
      </c>
      <c r="C191" s="65" t="s">
        <v>248</v>
      </c>
      <c r="D191" s="65" t="s">
        <v>249</v>
      </c>
      <c r="E191" s="37">
        <v>7000</v>
      </c>
      <c r="F191" s="38" t="s">
        <v>26</v>
      </c>
      <c r="G191" s="39">
        <v>0</v>
      </c>
      <c r="H191" s="39">
        <v>0</v>
      </c>
      <c r="I191" s="39" t="s">
        <v>71</v>
      </c>
      <c r="J191" s="39" t="s">
        <v>71</v>
      </c>
      <c r="K191" s="39" t="s">
        <v>71</v>
      </c>
      <c r="L191" s="39" t="s">
        <v>71</v>
      </c>
      <c r="M191" s="39" t="s">
        <v>71</v>
      </c>
      <c r="N191" s="39" t="s">
        <v>71</v>
      </c>
      <c r="O191" s="39" t="s">
        <v>71</v>
      </c>
      <c r="P191" s="39" t="s">
        <v>71</v>
      </c>
      <c r="Q191" s="39">
        <v>0</v>
      </c>
      <c r="R191" s="39" t="s">
        <v>71</v>
      </c>
      <c r="S191" s="39" t="s">
        <v>71</v>
      </c>
      <c r="T191" s="39" t="s">
        <v>71</v>
      </c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</row>
    <row r="192" spans="1:37" s="20" customFormat="1" ht="69.75" customHeight="1" x14ac:dyDescent="0.35">
      <c r="A192" s="16">
        <v>176</v>
      </c>
      <c r="B192" s="90">
        <v>44</v>
      </c>
      <c r="C192" s="66" t="s">
        <v>251</v>
      </c>
      <c r="D192" s="66" t="s">
        <v>173</v>
      </c>
      <c r="E192" s="40">
        <v>5000</v>
      </c>
      <c r="F192" s="41" t="s">
        <v>26</v>
      </c>
      <c r="G192" s="42">
        <v>0</v>
      </c>
      <c r="H192" s="42">
        <v>0</v>
      </c>
      <c r="I192" s="42" t="s">
        <v>71</v>
      </c>
      <c r="J192" s="42" t="s">
        <v>71</v>
      </c>
      <c r="K192" s="42" t="s">
        <v>71</v>
      </c>
      <c r="L192" s="42" t="s">
        <v>71</v>
      </c>
      <c r="M192" s="42" t="s">
        <v>71</v>
      </c>
      <c r="N192" s="42" t="s">
        <v>71</v>
      </c>
      <c r="O192" s="42" t="s">
        <v>71</v>
      </c>
      <c r="P192" s="42" t="s">
        <v>71</v>
      </c>
      <c r="Q192" s="42">
        <v>0</v>
      </c>
      <c r="R192" s="42" t="s">
        <v>71</v>
      </c>
      <c r="S192" s="42" t="s">
        <v>71</v>
      </c>
      <c r="T192" s="42" t="s">
        <v>71</v>
      </c>
      <c r="U192" s="81"/>
      <c r="V192" s="78"/>
      <c r="W192" s="81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</row>
    <row r="193" spans="1:20" ht="69.75" customHeight="1" x14ac:dyDescent="0.25">
      <c r="A193" s="71">
        <v>177</v>
      </c>
      <c r="B193" s="89">
        <v>45</v>
      </c>
      <c r="C193" s="65" t="str">
        <f>PROPER("LINA FABIOLA TOLEDO MAZARIEGOS DE SANTIZO")</f>
        <v>Lina Fabiola Toledo Mazariegos De Santizo</v>
      </c>
      <c r="D193" s="65" t="s">
        <v>249</v>
      </c>
      <c r="E193" s="37">
        <v>12000</v>
      </c>
      <c r="F193" s="38" t="s">
        <v>26</v>
      </c>
      <c r="G193" s="39">
        <v>0</v>
      </c>
      <c r="H193" s="39">
        <v>0</v>
      </c>
      <c r="I193" s="39" t="s">
        <v>71</v>
      </c>
      <c r="J193" s="39" t="s">
        <v>71</v>
      </c>
      <c r="K193" s="39" t="s">
        <v>71</v>
      </c>
      <c r="L193" s="39" t="s">
        <v>71</v>
      </c>
      <c r="M193" s="39" t="s">
        <v>71</v>
      </c>
      <c r="N193" s="39" t="s">
        <v>71</v>
      </c>
      <c r="O193" s="39" t="s">
        <v>71</v>
      </c>
      <c r="P193" s="39" t="s">
        <v>71</v>
      </c>
      <c r="Q193" s="39">
        <v>0</v>
      </c>
      <c r="R193" s="39" t="s">
        <v>71</v>
      </c>
      <c r="S193" s="39" t="s">
        <v>71</v>
      </c>
      <c r="T193" s="39" t="s">
        <v>71</v>
      </c>
    </row>
    <row r="194" spans="1:20" ht="69.75" customHeight="1" x14ac:dyDescent="0.25">
      <c r="A194" s="16">
        <v>178</v>
      </c>
      <c r="B194" s="90">
        <v>46</v>
      </c>
      <c r="C194" s="66" t="str">
        <f>PROPER("DAYHANA MARIA BOLAÑOS LÓPEZ")</f>
        <v>Dayhana Maria Bolaños López</v>
      </c>
      <c r="D194" s="66" t="s">
        <v>186</v>
      </c>
      <c r="E194" s="40">
        <f>4500+4500</f>
        <v>9000</v>
      </c>
      <c r="F194" s="41" t="s">
        <v>26</v>
      </c>
      <c r="G194" s="42">
        <v>0</v>
      </c>
      <c r="H194" s="42">
        <v>0</v>
      </c>
      <c r="I194" s="42" t="s">
        <v>71</v>
      </c>
      <c r="J194" s="42" t="s">
        <v>71</v>
      </c>
      <c r="K194" s="42" t="s">
        <v>71</v>
      </c>
      <c r="L194" s="42" t="s">
        <v>71</v>
      </c>
      <c r="M194" s="42" t="s">
        <v>71</v>
      </c>
      <c r="N194" s="42" t="s">
        <v>71</v>
      </c>
      <c r="O194" s="42" t="s">
        <v>71</v>
      </c>
      <c r="P194" s="42" t="s">
        <v>71</v>
      </c>
      <c r="Q194" s="42">
        <v>0</v>
      </c>
      <c r="R194" s="42" t="s">
        <v>71</v>
      </c>
      <c r="S194" s="42" t="s">
        <v>71</v>
      </c>
      <c r="T194" s="42" t="s">
        <v>71</v>
      </c>
    </row>
    <row r="195" spans="1:20" ht="69.75" customHeight="1" x14ac:dyDescent="0.25">
      <c r="A195" s="71">
        <v>179</v>
      </c>
      <c r="B195" s="89">
        <v>47</v>
      </c>
      <c r="C195" s="65" t="str">
        <f>PROPER("ESWIN DANIEL DÁVILA VIDAL")</f>
        <v>Eswin Daniel Dávila Vidal</v>
      </c>
      <c r="D195" s="65" t="s">
        <v>186</v>
      </c>
      <c r="E195" s="37">
        <f>15000+15000</f>
        <v>30000</v>
      </c>
      <c r="F195" s="38" t="s">
        <v>26</v>
      </c>
      <c r="G195" s="39">
        <v>0</v>
      </c>
      <c r="H195" s="39">
        <v>0</v>
      </c>
      <c r="I195" s="39" t="s">
        <v>71</v>
      </c>
      <c r="J195" s="39" t="s">
        <v>71</v>
      </c>
      <c r="K195" s="39" t="s">
        <v>71</v>
      </c>
      <c r="L195" s="39" t="s">
        <v>71</v>
      </c>
      <c r="M195" s="39" t="s">
        <v>71</v>
      </c>
      <c r="N195" s="39" t="s">
        <v>71</v>
      </c>
      <c r="O195" s="39" t="s">
        <v>71</v>
      </c>
      <c r="P195" s="39" t="s">
        <v>71</v>
      </c>
      <c r="Q195" s="39">
        <v>0</v>
      </c>
      <c r="R195" s="39" t="s">
        <v>71</v>
      </c>
      <c r="S195" s="39" t="s">
        <v>71</v>
      </c>
      <c r="T195" s="39" t="s">
        <v>71</v>
      </c>
    </row>
    <row r="196" spans="1:20" ht="69.75" customHeight="1" x14ac:dyDescent="0.25">
      <c r="A196" s="16">
        <v>180</v>
      </c>
      <c r="B196" s="90">
        <v>48</v>
      </c>
      <c r="C196" s="66" t="str">
        <f>PROPER("JAVIER AUGUSTO PÉREZ MÉNDEZ")</f>
        <v>Javier Augusto Pérez Méndez</v>
      </c>
      <c r="D196" s="66" t="s">
        <v>198</v>
      </c>
      <c r="E196" s="40">
        <f>6000+6000</f>
        <v>12000</v>
      </c>
      <c r="F196" s="41" t="s">
        <v>26</v>
      </c>
      <c r="G196" s="42">
        <v>0</v>
      </c>
      <c r="H196" s="42">
        <v>0</v>
      </c>
      <c r="I196" s="42" t="s">
        <v>71</v>
      </c>
      <c r="J196" s="42" t="s">
        <v>71</v>
      </c>
      <c r="K196" s="42" t="s">
        <v>71</v>
      </c>
      <c r="L196" s="42" t="s">
        <v>71</v>
      </c>
      <c r="M196" s="42" t="s">
        <v>71</v>
      </c>
      <c r="N196" s="42" t="s">
        <v>71</v>
      </c>
      <c r="O196" s="42" t="s">
        <v>71</v>
      </c>
      <c r="P196" s="42" t="s">
        <v>71</v>
      </c>
      <c r="Q196" s="42">
        <v>0</v>
      </c>
      <c r="R196" s="42" t="s">
        <v>71</v>
      </c>
      <c r="S196" s="42" t="s">
        <v>71</v>
      </c>
      <c r="T196" s="42" t="s">
        <v>71</v>
      </c>
    </row>
    <row r="197" spans="1:20" ht="69.75" customHeight="1" x14ac:dyDescent="0.25">
      <c r="A197" s="71">
        <v>181</v>
      </c>
      <c r="B197" s="89">
        <v>49</v>
      </c>
      <c r="C197" s="65" t="str">
        <f>PROPER("HINGRY MYSHELY DE JESÚS DÁVILA ALVAREZ")</f>
        <v>Hingry Myshely De Jesús Dávila Alvarez</v>
      </c>
      <c r="D197" s="65" t="s">
        <v>186</v>
      </c>
      <c r="E197" s="37">
        <f>13200+13200</f>
        <v>26400</v>
      </c>
      <c r="F197" s="38" t="s">
        <v>26</v>
      </c>
      <c r="G197" s="39">
        <v>0</v>
      </c>
      <c r="H197" s="39">
        <v>0</v>
      </c>
      <c r="I197" s="39" t="s">
        <v>71</v>
      </c>
      <c r="J197" s="39" t="s">
        <v>71</v>
      </c>
      <c r="K197" s="39" t="s">
        <v>71</v>
      </c>
      <c r="L197" s="39" t="s">
        <v>71</v>
      </c>
      <c r="M197" s="39" t="s">
        <v>71</v>
      </c>
      <c r="N197" s="39" t="s">
        <v>71</v>
      </c>
      <c r="O197" s="39" t="s">
        <v>71</v>
      </c>
      <c r="P197" s="39" t="s">
        <v>71</v>
      </c>
      <c r="Q197" s="39">
        <v>0</v>
      </c>
      <c r="R197" s="39" t="s">
        <v>71</v>
      </c>
      <c r="S197" s="39" t="s">
        <v>71</v>
      </c>
      <c r="T197" s="39" t="s">
        <v>71</v>
      </c>
    </row>
    <row r="198" spans="1:20" ht="69.75" customHeight="1" x14ac:dyDescent="0.25">
      <c r="A198" s="16">
        <v>182</v>
      </c>
      <c r="B198" s="90">
        <v>50</v>
      </c>
      <c r="C198" s="66" t="str">
        <f>PROPER("RONY ANDRES ZUÑIGA CHAVAC")</f>
        <v>Rony Andres Zuñiga Chavac</v>
      </c>
      <c r="D198" s="66" t="s">
        <v>198</v>
      </c>
      <c r="E198" s="40">
        <v>0</v>
      </c>
      <c r="F198" s="41" t="s">
        <v>26</v>
      </c>
      <c r="G198" s="42">
        <v>0</v>
      </c>
      <c r="H198" s="42">
        <v>0</v>
      </c>
      <c r="I198" s="42" t="s">
        <v>71</v>
      </c>
      <c r="J198" s="42" t="s">
        <v>71</v>
      </c>
      <c r="K198" s="42" t="s">
        <v>71</v>
      </c>
      <c r="L198" s="42" t="s">
        <v>71</v>
      </c>
      <c r="M198" s="42" t="s">
        <v>71</v>
      </c>
      <c r="N198" s="42" t="s">
        <v>71</v>
      </c>
      <c r="O198" s="42" t="s">
        <v>71</v>
      </c>
      <c r="P198" s="42" t="s">
        <v>71</v>
      </c>
      <c r="Q198" s="42">
        <v>0</v>
      </c>
      <c r="R198" s="42" t="s">
        <v>71</v>
      </c>
      <c r="S198" s="42" t="s">
        <v>71</v>
      </c>
      <c r="T198" s="42" t="s">
        <v>71</v>
      </c>
    </row>
    <row r="199" spans="1:20" ht="69.75" customHeight="1" x14ac:dyDescent="0.25">
      <c r="A199" s="71">
        <v>183</v>
      </c>
      <c r="B199" s="89">
        <v>51</v>
      </c>
      <c r="C199" s="65" t="str">
        <f>PROPER("LUIS FERNANDO VELA CONDE")</f>
        <v>Luis Fernando Vela Conde</v>
      </c>
      <c r="D199" s="65" t="s">
        <v>179</v>
      </c>
      <c r="E199" s="37">
        <v>0</v>
      </c>
      <c r="F199" s="38" t="s">
        <v>26</v>
      </c>
      <c r="G199" s="39">
        <v>0</v>
      </c>
      <c r="H199" s="39">
        <v>0</v>
      </c>
      <c r="I199" s="39" t="s">
        <v>71</v>
      </c>
      <c r="J199" s="39" t="s">
        <v>71</v>
      </c>
      <c r="K199" s="39" t="s">
        <v>71</v>
      </c>
      <c r="L199" s="39" t="s">
        <v>71</v>
      </c>
      <c r="M199" s="39" t="s">
        <v>71</v>
      </c>
      <c r="N199" s="39" t="s">
        <v>71</v>
      </c>
      <c r="O199" s="39" t="s">
        <v>71</v>
      </c>
      <c r="P199" s="39" t="s">
        <v>71</v>
      </c>
      <c r="Q199" s="39">
        <v>0</v>
      </c>
      <c r="R199" s="39" t="s">
        <v>71</v>
      </c>
      <c r="S199" s="39" t="s">
        <v>71</v>
      </c>
      <c r="T199" s="39" t="s">
        <v>71</v>
      </c>
    </row>
    <row r="200" spans="1:20" ht="69.75" customHeight="1" x14ac:dyDescent="0.25">
      <c r="A200" s="16">
        <v>184</v>
      </c>
      <c r="B200" s="90">
        <v>52</v>
      </c>
      <c r="C200" s="66" t="s">
        <v>258</v>
      </c>
      <c r="D200" s="66" t="s">
        <v>177</v>
      </c>
      <c r="E200" s="40">
        <v>0</v>
      </c>
      <c r="F200" s="41" t="s">
        <v>26</v>
      </c>
      <c r="G200" s="42">
        <v>0</v>
      </c>
      <c r="H200" s="42">
        <v>0</v>
      </c>
      <c r="I200" s="42" t="s">
        <v>71</v>
      </c>
      <c r="J200" s="42" t="s">
        <v>71</v>
      </c>
      <c r="K200" s="42" t="s">
        <v>71</v>
      </c>
      <c r="L200" s="42" t="s">
        <v>71</v>
      </c>
      <c r="M200" s="42" t="s">
        <v>71</v>
      </c>
      <c r="N200" s="42" t="s">
        <v>71</v>
      </c>
      <c r="O200" s="42" t="s">
        <v>71</v>
      </c>
      <c r="P200" s="42" t="s">
        <v>71</v>
      </c>
      <c r="Q200" s="42">
        <v>0</v>
      </c>
      <c r="R200" s="42" t="s">
        <v>71</v>
      </c>
      <c r="S200" s="42" t="s">
        <v>71</v>
      </c>
      <c r="T200" s="42" t="s">
        <v>71</v>
      </c>
    </row>
    <row r="201" spans="1:20" ht="69.75" customHeight="1" x14ac:dyDescent="0.25">
      <c r="A201" s="71">
        <v>185</v>
      </c>
      <c r="B201" s="89">
        <v>53</v>
      </c>
      <c r="C201" s="65" t="s">
        <v>259</v>
      </c>
      <c r="D201" s="65" t="s">
        <v>249</v>
      </c>
      <c r="E201" s="37">
        <v>0</v>
      </c>
      <c r="F201" s="38" t="s">
        <v>26</v>
      </c>
      <c r="G201" s="39">
        <v>0</v>
      </c>
      <c r="H201" s="39">
        <v>0</v>
      </c>
      <c r="I201" s="39" t="s">
        <v>71</v>
      </c>
      <c r="J201" s="39" t="s">
        <v>71</v>
      </c>
      <c r="K201" s="39" t="s">
        <v>71</v>
      </c>
      <c r="L201" s="39" t="s">
        <v>71</v>
      </c>
      <c r="M201" s="39" t="s">
        <v>71</v>
      </c>
      <c r="N201" s="39" t="s">
        <v>71</v>
      </c>
      <c r="O201" s="39" t="s">
        <v>71</v>
      </c>
      <c r="P201" s="39" t="s">
        <v>71</v>
      </c>
      <c r="Q201" s="39">
        <v>0</v>
      </c>
      <c r="R201" s="39" t="s">
        <v>71</v>
      </c>
      <c r="S201" s="39" t="s">
        <v>71</v>
      </c>
      <c r="T201" s="39" t="s">
        <v>71</v>
      </c>
    </row>
    <row r="202" spans="1:20" hidden="1" x14ac:dyDescent="0.25"/>
    <row r="203" spans="1:20" x14ac:dyDescent="0.25">
      <c r="A203" s="100" t="s">
        <v>263</v>
      </c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2"/>
    </row>
    <row r="204" spans="1:20" ht="6.75" customHeight="1" x14ac:dyDescent="0.25">
      <c r="A204" s="103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5"/>
    </row>
    <row r="205" spans="1:20" ht="4.5" customHeight="1" x14ac:dyDescent="0.25">
      <c r="A205" s="103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5"/>
    </row>
    <row r="206" spans="1:20" ht="6" customHeight="1" x14ac:dyDescent="0.25">
      <c r="A206" s="103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5"/>
    </row>
    <row r="207" spans="1:20" ht="6.75" customHeight="1" x14ac:dyDescent="0.25">
      <c r="A207" s="103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5"/>
    </row>
    <row r="208" spans="1:20" ht="1.5" customHeight="1" x14ac:dyDescent="0.25">
      <c r="A208" s="103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5"/>
    </row>
    <row r="209" spans="1:21" ht="4.5" customHeight="1" x14ac:dyDescent="0.25">
      <c r="A209" s="103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5"/>
    </row>
    <row r="210" spans="1:21" ht="6.75" customHeight="1" x14ac:dyDescent="0.25">
      <c r="A210" s="103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5"/>
    </row>
    <row r="211" spans="1:21" ht="330" customHeight="1" x14ac:dyDescent="0.25">
      <c r="A211" s="106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8"/>
    </row>
    <row r="212" spans="1:21" x14ac:dyDescent="0.25">
      <c r="A212" s="11"/>
      <c r="B212" s="11"/>
      <c r="C212" s="12"/>
      <c r="D212" s="12"/>
      <c r="E212" s="13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5" spans="1:21" x14ac:dyDescent="0.25">
      <c r="N215" s="75"/>
    </row>
    <row r="216" spans="1:21" x14ac:dyDescent="0.25">
      <c r="N216" s="75"/>
    </row>
    <row r="217" spans="1:21" ht="22.5" x14ac:dyDescent="0.35">
      <c r="U217" s="82"/>
    </row>
  </sheetData>
  <mergeCells count="32">
    <mergeCell ref="A10:B10"/>
    <mergeCell ref="A28:B28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A23:B23"/>
    <mergeCell ref="A24:B24"/>
    <mergeCell ref="A25:B25"/>
    <mergeCell ref="A26:B26"/>
    <mergeCell ref="A27:B27"/>
    <mergeCell ref="A37:T37"/>
    <mergeCell ref="A128:T128"/>
    <mergeCell ref="A148:T148"/>
    <mergeCell ref="A203:T211"/>
    <mergeCell ref="R7:T7"/>
    <mergeCell ref="A8:T8"/>
    <mergeCell ref="A9:T9"/>
    <mergeCell ref="A11:T11"/>
    <mergeCell ref="A33:T33"/>
    <mergeCell ref="A35:T35"/>
    <mergeCell ref="A12:B12"/>
    <mergeCell ref="A13:B13"/>
    <mergeCell ref="A14:B14"/>
    <mergeCell ref="A15:B15"/>
    <mergeCell ref="A16:B16"/>
    <mergeCell ref="A17:B17"/>
  </mergeCells>
  <printOptions horizontalCentered="1"/>
  <pageMargins left="0.19685039370078741" right="0" top="0.55118110236220474" bottom="1.1023622047244095" header="0.31496062992125984" footer="0.31496062992125984"/>
  <pageSetup paperSize="5" scale="31" orientation="portrait" r:id="rId1"/>
  <headerFooter>
    <oddFooter>&amp;C&amp;"KaiTi,Normal"&amp;20&amp;KC00000Página &amp;P</oddFooter>
  </headerFooter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Rodriguez</dc:creator>
  <cp:lastModifiedBy>USUARIO</cp:lastModifiedBy>
  <cp:lastPrinted>2024-05-06T21:24:35Z</cp:lastPrinted>
  <dcterms:created xsi:type="dcterms:W3CDTF">2024-03-02T17:04:29Z</dcterms:created>
  <dcterms:modified xsi:type="dcterms:W3CDTF">2024-05-14T21:07:08Z</dcterms:modified>
</cp:coreProperties>
</file>